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5"/>
  </bookViews>
  <sheets>
    <sheet name="C-2" sheetId="1" r:id="rId1"/>
    <sheet name="C-1 M " sheetId="2" r:id="rId2"/>
    <sheet name="K-1 M" sheetId="3" r:id="rId3"/>
    <sheet name="C-1K " sheetId="4" r:id="rId4"/>
    <sheet name="K-1K" sheetId="5" r:id="rId5"/>
    <sheet name="=" sheetId="6" r:id="rId6"/>
    <sheet name="drużyna" sheetId="7" state="hidden" r:id="rId7"/>
  </sheets>
  <definedNames/>
  <calcPr fullCalcOnLoad="1"/>
</workbook>
</file>

<file path=xl/sharedStrings.xml><?xml version="1.0" encoding="utf-8"?>
<sst xmlns="http://schemas.openxmlformats.org/spreadsheetml/2006/main" count="394" uniqueCount="155">
  <si>
    <t>Lp.</t>
  </si>
  <si>
    <t>Nazwisko</t>
  </si>
  <si>
    <t>Imię</t>
  </si>
  <si>
    <t>Nazwisko i imię</t>
  </si>
  <si>
    <t xml:space="preserve">Suma </t>
  </si>
  <si>
    <t>Puchar Kwisy</t>
  </si>
  <si>
    <t>Puchar Pienin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</si>
  <si>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</si>
  <si>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</si>
  <si>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</si>
  <si>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</si>
  <si>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</si>
  <si>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</si>
  <si>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</si>
  <si>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</si>
  <si>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MŁODZIKÓW</t>
  </si>
  <si>
    <t>KONKURENCJA K-1 MŁODZIKÓW</t>
  </si>
  <si>
    <t>KONKURENCJA K-1 MŁODZICZEK</t>
  </si>
  <si>
    <t>LIGA MŁODZIKÓW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</si>
  <si>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</si>
  <si>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</si>
  <si>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</si>
  <si>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</si>
  <si>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</si>
  <si>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</si>
  <si>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</si>
  <si>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KONKURENCJA C-1 MŁODZICZEK</t>
  </si>
  <si>
    <t>KS Start Nowy Sącz</t>
  </si>
  <si>
    <t>Drużynowo:</t>
  </si>
  <si>
    <t>KKK Kraków</t>
  </si>
  <si>
    <t>Punktacja drużynowa</t>
  </si>
  <si>
    <t xml:space="preserve">Puchar Burmistrza Miasta          i Gminy Szczawnica </t>
  </si>
  <si>
    <t>SEZON 2015</t>
  </si>
  <si>
    <t>Piprek</t>
  </si>
  <si>
    <t>Igor</t>
  </si>
  <si>
    <t>Kraków Kwalifikacje Juniorów 2015 r.</t>
  </si>
  <si>
    <t>KONKURENCJA C-2 MIXT</t>
  </si>
  <si>
    <t>Kulczycki</t>
  </si>
  <si>
    <t>Marek</t>
  </si>
  <si>
    <t>Biernat</t>
  </si>
  <si>
    <t>Piotr</t>
  </si>
  <si>
    <t>Danek</t>
  </si>
  <si>
    <t>Hanna</t>
  </si>
  <si>
    <t>Zuzanna</t>
  </si>
  <si>
    <t xml:space="preserve">I </t>
  </si>
  <si>
    <t>Leśniak</t>
  </si>
  <si>
    <t>Marcel</t>
  </si>
  <si>
    <t>KS "Start" Nowy Sącz</t>
  </si>
  <si>
    <t>Konrad</t>
  </si>
  <si>
    <t>Piprek Zuzanna</t>
  </si>
  <si>
    <t>Maciąga Sandra</t>
  </si>
  <si>
    <t>Maciąga</t>
  </si>
  <si>
    <t>Sandra</t>
  </si>
  <si>
    <t>Gabriel</t>
  </si>
  <si>
    <t xml:space="preserve">Dziura </t>
  </si>
  <si>
    <t>Damian</t>
  </si>
  <si>
    <t>KS Pieniny  Szczawnica</t>
  </si>
  <si>
    <t>Nowicka Sabina</t>
  </si>
  <si>
    <t>Jabłoński</t>
  </si>
  <si>
    <t>Joachim</t>
  </si>
  <si>
    <t>Adam</t>
  </si>
  <si>
    <t>Delakta</t>
  </si>
  <si>
    <t>Lucjan</t>
  </si>
  <si>
    <t>Hamerski</t>
  </si>
  <si>
    <t>Mateusz</t>
  </si>
  <si>
    <t>Kirkowska Julia</t>
  </si>
  <si>
    <t>Koman Julia</t>
  </si>
  <si>
    <t>Hamerski Mateusz</t>
  </si>
  <si>
    <t>Nowakowska Oliwia</t>
  </si>
  <si>
    <t>Wickiel Stanisław</t>
  </si>
  <si>
    <t>Nowakowska</t>
  </si>
  <si>
    <t xml:space="preserve">Oliwia </t>
  </si>
  <si>
    <t>Kirkowska</t>
  </si>
  <si>
    <t>Julia</t>
  </si>
  <si>
    <t>Baum</t>
  </si>
  <si>
    <t>Stanisław</t>
  </si>
  <si>
    <t>Puczel</t>
  </si>
  <si>
    <t>Grzegorz</t>
  </si>
  <si>
    <t>Dusik</t>
  </si>
  <si>
    <t>Aleksandra</t>
  </si>
  <si>
    <t>III</t>
  </si>
  <si>
    <t>Kaczmarzyk</t>
  </si>
  <si>
    <t>Pabiniak</t>
  </si>
  <si>
    <t>Iza</t>
  </si>
  <si>
    <t>Bańkosz</t>
  </si>
  <si>
    <t>Dominik</t>
  </si>
  <si>
    <t>UKS Spływ Sromowce Wyżne</t>
  </si>
  <si>
    <t>IV</t>
  </si>
  <si>
    <t>Wickiel</t>
  </si>
  <si>
    <t>Koman</t>
  </si>
  <si>
    <t>Oliwia</t>
  </si>
  <si>
    <t>Łuczak</t>
  </si>
  <si>
    <t>````````</t>
  </si>
  <si>
    <t>KS Pieniny Szczawnia</t>
  </si>
  <si>
    <t>Danek Aleksandra</t>
  </si>
  <si>
    <t>Biernat Piotr</t>
  </si>
  <si>
    <t>Puczel Igor</t>
  </si>
  <si>
    <t>Dusik Alksandra</t>
  </si>
  <si>
    <t>SEZON 2021</t>
  </si>
  <si>
    <t>Puchar Prezydenta Miasta Krakowa</t>
  </si>
  <si>
    <t>Puchar Burmistrza Miasata i Gminy Szczawnica</t>
  </si>
  <si>
    <t>II</t>
  </si>
  <si>
    <t>Memoriał Olgi Małkowskiej</t>
  </si>
  <si>
    <t>Puchar Pienin im. Bronisława Warusia</t>
  </si>
  <si>
    <t>V</t>
  </si>
  <si>
    <t>Memoriał Roberta Korzeniewskiego</t>
  </si>
  <si>
    <t>VI</t>
  </si>
  <si>
    <t>Brański</t>
  </si>
  <si>
    <t>Gromadka</t>
  </si>
  <si>
    <t>Majerczak</t>
  </si>
  <si>
    <t>Bartoszek</t>
  </si>
  <si>
    <t>Maja</t>
  </si>
  <si>
    <t>Wiktor</t>
  </si>
  <si>
    <t>Dębski</t>
  </si>
  <si>
    <t>Bartłomiej</t>
  </si>
  <si>
    <t>Puchar Burmistrza Miasata                  i Gminy Szczawnica</t>
  </si>
  <si>
    <t>Iwaniec Patrycja</t>
  </si>
  <si>
    <t>Pogorzelski Antoni</t>
  </si>
  <si>
    <t>Dusik Krzysztof</t>
  </si>
  <si>
    <t>Sproch Judyta</t>
  </si>
  <si>
    <t>Bańkosz Dominik</t>
  </si>
  <si>
    <t>Lorenc Franciszek</t>
  </si>
  <si>
    <t>Bartoszek Maria</t>
  </si>
  <si>
    <t>Delekta Lucjan</t>
  </si>
  <si>
    <t>Puchar Burmistrza Miasta i Gminy Szczawnica</t>
  </si>
  <si>
    <t>Iwaniec</t>
  </si>
  <si>
    <t>Patrycja</t>
  </si>
  <si>
    <t>Paulina</t>
  </si>
  <si>
    <t>Kołodziejczak</t>
  </si>
  <si>
    <t>Wojciech</t>
  </si>
  <si>
    <t>Reguła</t>
  </si>
  <si>
    <t>Tomasz</t>
  </si>
  <si>
    <t>Kornelia</t>
  </si>
  <si>
    <t>Sieczak</t>
  </si>
  <si>
    <t>Stedelman</t>
  </si>
  <si>
    <t>Lena</t>
  </si>
  <si>
    <t>Pogorzelski</t>
  </si>
  <si>
    <t>Antoni</t>
  </si>
  <si>
    <t>Rębiasz Aleksandra</t>
  </si>
  <si>
    <t>Dziura Damian</t>
  </si>
  <si>
    <t>Bąkiewicz</t>
  </si>
  <si>
    <t>Rębiasz</t>
  </si>
  <si>
    <t>Adamczyk</t>
  </si>
  <si>
    <t>Ameklia</t>
  </si>
  <si>
    <t>Korzeniowska</t>
  </si>
  <si>
    <t>Maria</t>
  </si>
  <si>
    <t>Krzysztof</t>
  </si>
  <si>
    <t>Matysiak</t>
  </si>
  <si>
    <t>Marcin</t>
  </si>
  <si>
    <t>Final</t>
  </si>
  <si>
    <t>Sproch Julia</t>
  </si>
  <si>
    <t>Judyta</t>
  </si>
  <si>
    <t>Kołodziejczyk Wojciech</t>
  </si>
  <si>
    <t xml:space="preserve">Gromadka </t>
  </si>
  <si>
    <r>
      <rPr>
        <b/>
        <i/>
        <sz val="11"/>
        <rFont val="Czcionka tekstu podstawowego"/>
        <family val="0"/>
      </rPr>
      <t>Kaczmarzyk</t>
    </r>
    <r>
      <rPr>
        <b/>
        <i/>
        <sz val="11"/>
        <color indexed="8"/>
        <rFont val="Czcionka tekstu podstawowego"/>
        <family val="0"/>
      </rPr>
      <t xml:space="preserve"> Grzegorz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</si>
</sst>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" fontId="9" fillId="0" borderId="16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8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4" xfId="0" applyFont="1" applyBorder="1" applyAlignment="1">
      <alignment/>
    </xf>
    <xf numFmtId="1" fontId="12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" fontId="10" fillId="0" borderId="29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6" fillId="0" borderId="30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/>
    </xf>
    <xf numFmtId="1" fontId="10" fillId="0" borderId="30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Border="1" applyAlignment="1">
      <alignment/>
    </xf>
    <xf numFmtId="1" fontId="10" fillId="0" borderId="15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1" fontId="9" fillId="0" borderId="32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3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wrapText="1"/>
    </xf>
    <xf numFmtId="1" fontId="9" fillId="0" borderId="15" xfId="0" applyNumberFormat="1" applyFont="1" applyBorder="1" applyAlignment="1">
      <alignment/>
    </xf>
    <xf numFmtId="1" fontId="9" fillId="0" borderId="14" xfId="0" applyNumberFormat="1" applyFont="1" applyBorder="1" applyAlignment="1">
      <alignment horizontal="right"/>
    </xf>
    <xf numFmtId="1" fontId="9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" fillId="0" borderId="21" xfId="0" applyFont="1" applyBorder="1" applyAlignment="1">
      <alignment/>
    </xf>
    <xf numFmtId="1" fontId="0" fillId="0" borderId="16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5" fillId="0" borderId="38" xfId="0" applyFont="1" applyBorder="1" applyAlignment="1">
      <alignment/>
    </xf>
    <xf numFmtId="1" fontId="12" fillId="0" borderId="29" xfId="0" applyNumberFormat="1" applyFont="1" applyBorder="1" applyAlignment="1">
      <alignment/>
    </xf>
    <xf numFmtId="1" fontId="12" fillId="0" borderId="39" xfId="0" applyNumberFormat="1" applyFont="1" applyBorder="1" applyAlignment="1">
      <alignment/>
    </xf>
    <xf numFmtId="1" fontId="12" fillId="0" borderId="3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25" xfId="0" applyFont="1" applyBorder="1" applyAlignment="1">
      <alignment/>
    </xf>
    <xf numFmtId="1" fontId="12" fillId="0" borderId="16" xfId="0" applyNumberFormat="1" applyFont="1" applyBorder="1" applyAlignment="1">
      <alignment/>
    </xf>
    <xf numFmtId="1" fontId="12" fillId="0" borderId="22" xfId="0" applyNumberFormat="1" applyFont="1" applyBorder="1" applyAlignment="1">
      <alignment/>
    </xf>
    <xf numFmtId="1" fontId="12" fillId="0" borderId="31" xfId="0" applyNumberFormat="1" applyFont="1" applyBorder="1" applyAlignment="1">
      <alignment/>
    </xf>
    <xf numFmtId="1" fontId="12" fillId="0" borderId="25" xfId="0" applyNumberFormat="1" applyFont="1" applyBorder="1" applyAlignment="1">
      <alignment/>
    </xf>
    <xf numFmtId="1" fontId="1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1" fontId="12" fillId="0" borderId="30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1" fontId="12" fillId="0" borderId="27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0" fontId="45" fillId="0" borderId="16" xfId="0" applyFont="1" applyBorder="1" applyAlignment="1">
      <alignment horizontal="center" wrapText="1"/>
    </xf>
    <xf numFmtId="0" fontId="12" fillId="0" borderId="25" xfId="0" applyFont="1" applyBorder="1" applyAlignment="1">
      <alignment/>
    </xf>
    <xf numFmtId="0" fontId="12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43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32" fillId="0" borderId="25" xfId="0" applyFont="1" applyBorder="1" applyAlignment="1">
      <alignment/>
    </xf>
    <xf numFmtId="0" fontId="11" fillId="0" borderId="25" xfId="0" applyFont="1" applyBorder="1" applyAlignment="1">
      <alignment wrapText="1"/>
    </xf>
    <xf numFmtId="0" fontId="33" fillId="0" borderId="30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4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zoomScalePageLayoutView="0" workbookViewId="0" topLeftCell="A5">
      <selection activeCell="D17" sqref="D17"/>
    </sheetView>
  </sheetViews>
  <sheetFormatPr defaultColWidth="8.796875" defaultRowHeight="14.25"/>
  <cols>
    <col min="1" max="1" width="3.3984375" style="0" bestFit="1" customWidth="1"/>
    <col min="2" max="2" width="17.3984375" style="0" bestFit="1" customWidth="1"/>
    <col min="3" max="3" width="20.5" style="0" bestFit="1" customWidth="1"/>
    <col min="4" max="4" width="17.3984375" style="0" customWidth="1"/>
    <col min="5" max="5" width="8.59765625" style="0" bestFit="1" customWidth="1"/>
    <col min="6" max="6" width="11.5" style="0" customWidth="1"/>
    <col min="7" max="7" width="9.59765625" style="0" customWidth="1"/>
    <col min="8" max="8" width="5.59765625" style="0" bestFit="1" customWidth="1"/>
    <col min="9" max="9" width="11.5" style="0" customWidth="1"/>
    <col min="10" max="10" width="7.5" style="0" customWidth="1"/>
    <col min="11" max="11" width="13.19921875" style="0" customWidth="1"/>
    <col min="12" max="12" width="6.19921875" style="0" bestFit="1" customWidth="1"/>
    <col min="13" max="16" width="0" style="0" hidden="1" customWidth="1"/>
    <col min="17" max="18" width="2.8984375" style="0" bestFit="1" customWidth="1"/>
  </cols>
  <sheetData>
    <row r="2" spans="1:12" ht="1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4.25">
      <c r="A3" s="118" t="s">
        <v>98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4.25">
      <c r="A4" s="118" t="s">
        <v>36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" thickBot="1">
      <c r="A5" s="10"/>
      <c r="B5" s="10"/>
      <c r="C5" s="10"/>
      <c r="D5" s="10"/>
      <c r="E5" s="10"/>
      <c r="F5" s="66"/>
      <c r="G5" s="66"/>
      <c r="H5" s="66"/>
      <c r="I5" s="66"/>
      <c r="J5" s="10"/>
      <c r="K5" s="10"/>
      <c r="L5" s="10"/>
    </row>
    <row r="6" spans="1:12" ht="45.75" customHeight="1" thickBot="1">
      <c r="A6" s="113" t="s">
        <v>0</v>
      </c>
      <c r="B6" s="113" t="s">
        <v>3</v>
      </c>
      <c r="C6" s="115" t="s">
        <v>3</v>
      </c>
      <c r="D6" s="115" t="s">
        <v>19</v>
      </c>
      <c r="E6" s="12" t="s">
        <v>99</v>
      </c>
      <c r="F6" s="12" t="s">
        <v>100</v>
      </c>
      <c r="G6" s="12" t="s">
        <v>102</v>
      </c>
      <c r="H6" s="13" t="s">
        <v>5</v>
      </c>
      <c r="I6" s="71" t="s">
        <v>103</v>
      </c>
      <c r="J6" s="12" t="s">
        <v>9</v>
      </c>
      <c r="K6" s="12" t="s">
        <v>105</v>
      </c>
      <c r="L6" s="119" t="s">
        <v>4</v>
      </c>
    </row>
    <row r="7" spans="1:12" ht="15.75" customHeight="1" thickBot="1">
      <c r="A7" s="114"/>
      <c r="B7" s="114"/>
      <c r="C7" s="116"/>
      <c r="D7" s="121"/>
      <c r="E7" s="15" t="s">
        <v>44</v>
      </c>
      <c r="F7" s="15" t="s">
        <v>101</v>
      </c>
      <c r="G7" s="15" t="s">
        <v>80</v>
      </c>
      <c r="H7" s="15" t="s">
        <v>87</v>
      </c>
      <c r="I7" s="70" t="s">
        <v>104</v>
      </c>
      <c r="J7" s="15" t="s">
        <v>12</v>
      </c>
      <c r="K7" s="16" t="s">
        <v>106</v>
      </c>
      <c r="L7" s="120"/>
    </row>
    <row r="8" spans="1:19" ht="14.25">
      <c r="A8" s="53">
        <v>1</v>
      </c>
      <c r="B8" s="127" t="s">
        <v>65</v>
      </c>
      <c r="C8" s="128" t="s">
        <v>96</v>
      </c>
      <c r="D8" s="129" t="s">
        <v>21</v>
      </c>
      <c r="E8" s="50">
        <v>20</v>
      </c>
      <c r="F8" s="50">
        <v>20</v>
      </c>
      <c r="G8" s="50">
        <v>20</v>
      </c>
      <c r="H8" s="50">
        <v>20</v>
      </c>
      <c r="I8" s="50"/>
      <c r="J8" s="50"/>
      <c r="K8" s="50">
        <v>20</v>
      </c>
      <c r="L8" s="50">
        <f aca="true" t="shared" si="0" ref="L8:L24">SUM(E8:K8)</f>
        <v>100</v>
      </c>
      <c r="M8" s="39"/>
      <c r="Q8" s="39"/>
      <c r="R8" s="39"/>
      <c r="S8" s="39"/>
    </row>
    <row r="9" spans="1:19" ht="14.25">
      <c r="A9" s="55">
        <v>2</v>
      </c>
      <c r="B9" s="130" t="s">
        <v>50</v>
      </c>
      <c r="C9" s="131" t="s">
        <v>67</v>
      </c>
      <c r="D9" s="132" t="s">
        <v>56</v>
      </c>
      <c r="E9" s="51">
        <v>13</v>
      </c>
      <c r="F9" s="51">
        <v>16</v>
      </c>
      <c r="G9" s="51">
        <v>16</v>
      </c>
      <c r="H9" s="51">
        <v>16</v>
      </c>
      <c r="I9" s="51"/>
      <c r="J9" s="51"/>
      <c r="K9" s="51"/>
      <c r="L9" s="51">
        <f t="shared" si="0"/>
        <v>61</v>
      </c>
      <c r="Q9" s="39"/>
      <c r="R9" s="39"/>
      <c r="S9" s="39"/>
    </row>
    <row r="10" spans="1:19" ht="14.25">
      <c r="A10" s="55">
        <v>3</v>
      </c>
      <c r="B10" s="130" t="s">
        <v>66</v>
      </c>
      <c r="C10" s="131" t="s">
        <v>154</v>
      </c>
      <c r="D10" s="132" t="s">
        <v>21</v>
      </c>
      <c r="E10" s="51">
        <v>0</v>
      </c>
      <c r="F10" s="51">
        <v>13</v>
      </c>
      <c r="G10" s="51">
        <v>10</v>
      </c>
      <c r="H10" s="51">
        <v>8</v>
      </c>
      <c r="I10" s="51"/>
      <c r="J10" s="51"/>
      <c r="K10" s="51">
        <v>13</v>
      </c>
      <c r="L10" s="51">
        <f t="shared" si="0"/>
        <v>44</v>
      </c>
      <c r="N10" s="39"/>
      <c r="O10" s="39"/>
      <c r="Q10" s="39"/>
      <c r="R10" s="39"/>
      <c r="S10" s="39"/>
    </row>
    <row r="11" spans="1:14" ht="14.25">
      <c r="A11" s="8">
        <v>4</v>
      </c>
      <c r="B11" s="2" t="s">
        <v>116</v>
      </c>
      <c r="C11" s="7" t="s">
        <v>117</v>
      </c>
      <c r="D11" s="28" t="s">
        <v>21</v>
      </c>
      <c r="E11" s="18">
        <v>0</v>
      </c>
      <c r="F11" s="18">
        <v>10</v>
      </c>
      <c r="G11" s="18">
        <v>8</v>
      </c>
      <c r="H11" s="18">
        <v>13</v>
      </c>
      <c r="I11" s="18"/>
      <c r="J11" s="18"/>
      <c r="K11" s="18"/>
      <c r="L11" s="18">
        <f t="shared" si="0"/>
        <v>31</v>
      </c>
      <c r="N11" s="39"/>
    </row>
    <row r="12" spans="1:12" ht="14.25">
      <c r="A12" s="8">
        <v>5</v>
      </c>
      <c r="B12" s="2" t="s">
        <v>49</v>
      </c>
      <c r="C12" s="7" t="s">
        <v>95</v>
      </c>
      <c r="D12" s="28" t="s">
        <v>27</v>
      </c>
      <c r="E12" s="18">
        <v>16</v>
      </c>
      <c r="F12" s="18">
        <v>0</v>
      </c>
      <c r="G12" s="18">
        <v>13</v>
      </c>
      <c r="H12" s="18">
        <v>0</v>
      </c>
      <c r="I12" s="18"/>
      <c r="J12" s="18"/>
      <c r="K12" s="18"/>
      <c r="L12" s="18">
        <f t="shared" si="0"/>
        <v>29</v>
      </c>
    </row>
    <row r="13" spans="1:18" ht="14.25">
      <c r="A13" s="8">
        <v>6</v>
      </c>
      <c r="B13" s="2" t="s">
        <v>68</v>
      </c>
      <c r="C13" s="7" t="s">
        <v>69</v>
      </c>
      <c r="D13" s="28" t="s">
        <v>21</v>
      </c>
      <c r="E13" s="18">
        <v>0</v>
      </c>
      <c r="F13" s="18">
        <v>0</v>
      </c>
      <c r="G13" s="18">
        <v>0</v>
      </c>
      <c r="H13" s="18">
        <v>10</v>
      </c>
      <c r="I13" s="18"/>
      <c r="J13" s="18"/>
      <c r="K13" s="18"/>
      <c r="L13" s="18">
        <f t="shared" si="0"/>
        <v>10</v>
      </c>
      <c r="Q13" s="39"/>
      <c r="R13" s="39"/>
    </row>
    <row r="14" spans="1:17" ht="14.25">
      <c r="A14" s="8">
        <v>7</v>
      </c>
      <c r="B14" s="2" t="s">
        <v>116</v>
      </c>
      <c r="C14" s="7" t="s">
        <v>152</v>
      </c>
      <c r="D14" s="28" t="s">
        <v>21</v>
      </c>
      <c r="E14" s="18">
        <v>0</v>
      </c>
      <c r="F14" s="18">
        <v>0</v>
      </c>
      <c r="G14" s="18">
        <v>0</v>
      </c>
      <c r="H14" s="18">
        <v>0</v>
      </c>
      <c r="I14" s="18"/>
      <c r="J14" s="18"/>
      <c r="K14" s="18">
        <v>10</v>
      </c>
      <c r="L14" s="18">
        <f t="shared" si="0"/>
        <v>10</v>
      </c>
      <c r="Q14" s="39"/>
    </row>
    <row r="15" spans="1:19" ht="14.25">
      <c r="A15" s="8">
        <v>8</v>
      </c>
      <c r="B15" s="2" t="s">
        <v>122</v>
      </c>
      <c r="C15" s="7" t="s">
        <v>123</v>
      </c>
      <c r="D15" s="28" t="s">
        <v>29</v>
      </c>
      <c r="E15" s="18">
        <v>0</v>
      </c>
      <c r="F15" s="18">
        <v>6</v>
      </c>
      <c r="G15" s="18">
        <v>3</v>
      </c>
      <c r="H15" s="18">
        <v>0</v>
      </c>
      <c r="I15" s="18"/>
      <c r="J15" s="18"/>
      <c r="K15" s="18"/>
      <c r="L15" s="18">
        <f t="shared" si="0"/>
        <v>9</v>
      </c>
      <c r="R15" s="39"/>
      <c r="S15" s="39"/>
    </row>
    <row r="16" spans="1:12" ht="14.25">
      <c r="A16" s="8">
        <v>9</v>
      </c>
      <c r="B16" s="2" t="s">
        <v>138</v>
      </c>
      <c r="C16" s="7" t="s">
        <v>139</v>
      </c>
      <c r="D16" s="28" t="s">
        <v>20</v>
      </c>
      <c r="E16" s="18">
        <v>0</v>
      </c>
      <c r="F16" s="18">
        <v>8</v>
      </c>
      <c r="G16" s="18">
        <v>0</v>
      </c>
      <c r="H16" s="18">
        <v>0</v>
      </c>
      <c r="I16" s="18"/>
      <c r="J16" s="18"/>
      <c r="K16" s="18"/>
      <c r="L16" s="18">
        <f t="shared" si="0"/>
        <v>8</v>
      </c>
    </row>
    <row r="17" spans="1:12" ht="22.5">
      <c r="A17" s="8">
        <v>10</v>
      </c>
      <c r="B17" s="2" t="s">
        <v>119</v>
      </c>
      <c r="C17" s="7" t="s">
        <v>120</v>
      </c>
      <c r="D17" s="133" t="s">
        <v>86</v>
      </c>
      <c r="E17" s="18">
        <v>0</v>
      </c>
      <c r="F17" s="18">
        <v>0</v>
      </c>
      <c r="G17" s="18">
        <v>6</v>
      </c>
      <c r="H17" s="18">
        <v>0</v>
      </c>
      <c r="I17" s="18"/>
      <c r="J17" s="18"/>
      <c r="K17" s="18"/>
      <c r="L17" s="18">
        <f t="shared" si="0"/>
        <v>6</v>
      </c>
    </row>
    <row r="18" spans="1:12" ht="14.25">
      <c r="A18" s="8">
        <v>11</v>
      </c>
      <c r="B18" s="2" t="s">
        <v>97</v>
      </c>
      <c r="C18" s="7" t="s">
        <v>118</v>
      </c>
      <c r="D18" s="28" t="s">
        <v>56</v>
      </c>
      <c r="E18" s="18">
        <v>0</v>
      </c>
      <c r="F18" s="18">
        <v>0</v>
      </c>
      <c r="G18" s="18">
        <v>4</v>
      </c>
      <c r="H18" s="18">
        <v>0</v>
      </c>
      <c r="I18" s="18"/>
      <c r="J18" s="18"/>
      <c r="K18" s="18"/>
      <c r="L18" s="18">
        <f t="shared" si="0"/>
        <v>4</v>
      </c>
    </row>
    <row r="19" spans="1:12" ht="14.25">
      <c r="A19" s="8">
        <v>12</v>
      </c>
      <c r="B19" s="2" t="s">
        <v>57</v>
      </c>
      <c r="C19" s="7" t="s">
        <v>121</v>
      </c>
      <c r="D19" s="28" t="s">
        <v>29</v>
      </c>
      <c r="E19" s="18">
        <v>0</v>
      </c>
      <c r="F19" s="18">
        <v>0</v>
      </c>
      <c r="G19" s="18">
        <v>2</v>
      </c>
      <c r="H19" s="18">
        <v>0</v>
      </c>
      <c r="I19" s="18"/>
      <c r="J19" s="18"/>
      <c r="K19" s="18"/>
      <c r="L19" s="18">
        <f t="shared" si="0"/>
        <v>2</v>
      </c>
    </row>
    <row r="20" spans="1:12" ht="14.25">
      <c r="A20" s="8">
        <v>13</v>
      </c>
      <c r="B20" s="2" t="s">
        <v>94</v>
      </c>
      <c r="C20" s="7" t="s">
        <v>95</v>
      </c>
      <c r="D20" s="28" t="s">
        <v>27</v>
      </c>
      <c r="E20" s="18"/>
      <c r="F20" s="18"/>
      <c r="G20" s="18"/>
      <c r="H20" s="18"/>
      <c r="I20" s="18"/>
      <c r="J20" s="18"/>
      <c r="K20" s="18"/>
      <c r="L20" s="18">
        <f t="shared" si="0"/>
        <v>0</v>
      </c>
    </row>
    <row r="21" spans="1:12" ht="15" thickBot="1">
      <c r="A21" s="8">
        <v>15</v>
      </c>
      <c r="B21" s="79"/>
      <c r="C21" s="80"/>
      <c r="D21" s="81"/>
      <c r="E21" s="19"/>
      <c r="F21" s="19"/>
      <c r="G21" s="19"/>
      <c r="H21" s="19"/>
      <c r="I21" s="19"/>
      <c r="J21" s="19"/>
      <c r="K21" s="19"/>
      <c r="L21" s="19">
        <f t="shared" si="0"/>
        <v>0</v>
      </c>
    </row>
    <row r="22" spans="1:12" ht="14.25" hidden="1">
      <c r="A22" s="8">
        <v>14</v>
      </c>
      <c r="B22" s="76"/>
      <c r="C22" s="77"/>
      <c r="D22" s="78"/>
      <c r="E22" s="40"/>
      <c r="F22" s="62"/>
      <c r="G22" s="62"/>
      <c r="H22" s="62"/>
      <c r="I22" s="62"/>
      <c r="J22" s="62"/>
      <c r="K22" s="40"/>
      <c r="L22" s="40">
        <f t="shared" si="0"/>
        <v>0</v>
      </c>
    </row>
    <row r="23" spans="1:12" ht="14.25" hidden="1">
      <c r="A23" s="8">
        <v>15</v>
      </c>
      <c r="B23" s="4"/>
      <c r="C23" s="3"/>
      <c r="D23" s="27"/>
      <c r="E23" s="18"/>
      <c r="F23" s="20"/>
      <c r="G23" s="20"/>
      <c r="H23" s="20"/>
      <c r="I23" s="20"/>
      <c r="J23" s="20"/>
      <c r="K23" s="18"/>
      <c r="L23" s="18">
        <f t="shared" si="0"/>
        <v>0</v>
      </c>
    </row>
    <row r="24" spans="1:12" ht="15" hidden="1" thickBot="1">
      <c r="A24" s="9">
        <v>16</v>
      </c>
      <c r="B24" s="5"/>
      <c r="C24" s="6"/>
      <c r="D24" s="22"/>
      <c r="E24" s="19"/>
      <c r="F24" s="21"/>
      <c r="G24" s="21"/>
      <c r="H24" s="21"/>
      <c r="I24" s="21"/>
      <c r="J24" s="21"/>
      <c r="K24" s="19"/>
      <c r="L24" s="19">
        <f t="shared" si="0"/>
        <v>0</v>
      </c>
    </row>
    <row r="25" spans="5:12" ht="14.25" hidden="1">
      <c r="E25" s="24"/>
      <c r="F25" s="24"/>
      <c r="G25" s="24"/>
      <c r="H25" s="24"/>
      <c r="I25" s="24"/>
      <c r="J25" s="24"/>
      <c r="K25" s="24"/>
      <c r="L25" s="24"/>
    </row>
    <row r="26" spans="5:12" ht="3" customHeight="1" hidden="1">
      <c r="E26" s="24"/>
      <c r="F26" s="24"/>
      <c r="G26" s="24"/>
      <c r="H26" s="24"/>
      <c r="I26" s="24"/>
      <c r="J26" s="24"/>
      <c r="K26" s="24"/>
      <c r="L26" s="24"/>
    </row>
    <row r="27" spans="1:12" ht="14.25" hidden="1">
      <c r="A27" s="23"/>
      <c r="B27" s="24" t="s">
        <v>28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ht="14.25" hidden="1"/>
    <row r="29" spans="2:12" ht="15" hidden="1">
      <c r="B29" s="30" t="s">
        <v>27</v>
      </c>
      <c r="C29" s="47"/>
      <c r="E29" s="39">
        <f>E16</f>
        <v>0</v>
      </c>
      <c r="F29" s="39"/>
      <c r="G29" s="39"/>
      <c r="H29" s="39"/>
      <c r="I29" s="39"/>
      <c r="J29" s="39">
        <f>J9+J21</f>
        <v>0</v>
      </c>
      <c r="K29" s="39">
        <f>K9</f>
        <v>0</v>
      </c>
      <c r="L29" s="44">
        <f aca="true" t="shared" si="1" ref="L29:L36">SUM(E29:K29)</f>
        <v>0</v>
      </c>
    </row>
    <row r="30" spans="2:12" ht="15" hidden="1">
      <c r="B30" s="30" t="s">
        <v>23</v>
      </c>
      <c r="C30" s="47"/>
      <c r="E30" s="39">
        <f>E8</f>
        <v>20</v>
      </c>
      <c r="F30" s="39"/>
      <c r="G30" s="39"/>
      <c r="H30" s="39"/>
      <c r="I30" s="39"/>
      <c r="J30" s="39">
        <f>J8</f>
        <v>0</v>
      </c>
      <c r="K30" s="39">
        <f>K9</f>
        <v>0</v>
      </c>
      <c r="L30" s="44">
        <f t="shared" si="1"/>
        <v>20</v>
      </c>
    </row>
    <row r="31" spans="2:12" ht="15" hidden="1">
      <c r="B31" s="31" t="s">
        <v>20</v>
      </c>
      <c r="C31" s="47"/>
      <c r="E31" s="39">
        <v>0</v>
      </c>
      <c r="F31" s="39"/>
      <c r="G31" s="39"/>
      <c r="H31" s="39"/>
      <c r="I31" s="39"/>
      <c r="J31" s="39">
        <v>0</v>
      </c>
      <c r="K31" s="39">
        <v>0</v>
      </c>
      <c r="L31" s="44">
        <f t="shared" si="1"/>
        <v>0</v>
      </c>
    </row>
    <row r="32" spans="2:12" ht="15" hidden="1">
      <c r="B32" s="30" t="s">
        <v>22</v>
      </c>
      <c r="C32" s="1"/>
      <c r="E32" s="39">
        <v>0</v>
      </c>
      <c r="F32" s="39"/>
      <c r="G32" s="39"/>
      <c r="H32" s="39"/>
      <c r="I32" s="39"/>
      <c r="J32" s="39">
        <v>0</v>
      </c>
      <c r="K32" s="39">
        <v>0</v>
      </c>
      <c r="L32" s="44">
        <f t="shared" si="1"/>
        <v>0</v>
      </c>
    </row>
    <row r="33" spans="2:12" ht="15" hidden="1">
      <c r="B33" s="30" t="s">
        <v>29</v>
      </c>
      <c r="C33" s="1"/>
      <c r="E33" s="39">
        <v>0</v>
      </c>
      <c r="F33" s="39"/>
      <c r="G33" s="39"/>
      <c r="H33" s="39"/>
      <c r="I33" s="39"/>
      <c r="J33" s="39">
        <v>0</v>
      </c>
      <c r="K33" s="39">
        <v>0</v>
      </c>
      <c r="L33" s="44">
        <f t="shared" si="1"/>
        <v>0</v>
      </c>
    </row>
    <row r="34" spans="2:12" ht="15" hidden="1">
      <c r="B34" s="30" t="s">
        <v>24</v>
      </c>
      <c r="C34" s="1"/>
      <c r="E34" s="39">
        <v>0</v>
      </c>
      <c r="F34" s="39"/>
      <c r="G34" s="39"/>
      <c r="H34" s="39"/>
      <c r="I34" s="39"/>
      <c r="J34" s="39">
        <v>0</v>
      </c>
      <c r="K34" s="39">
        <v>0</v>
      </c>
      <c r="L34" s="44">
        <f t="shared" si="1"/>
        <v>0</v>
      </c>
    </row>
    <row r="35" spans="2:12" ht="15" hidden="1">
      <c r="B35" s="30" t="s">
        <v>21</v>
      </c>
      <c r="C35" s="47"/>
      <c r="E35" s="39">
        <v>0</v>
      </c>
      <c r="F35" s="39"/>
      <c r="G35" s="39"/>
      <c r="H35" s="39"/>
      <c r="I35" s="39"/>
      <c r="J35" s="39">
        <f>J20+J11</f>
        <v>0</v>
      </c>
      <c r="K35" s="39">
        <f>K13</f>
        <v>0</v>
      </c>
      <c r="L35" s="44">
        <f t="shared" si="1"/>
        <v>0</v>
      </c>
    </row>
    <row r="36" spans="2:12" ht="15" hidden="1">
      <c r="B36" s="37" t="s">
        <v>25</v>
      </c>
      <c r="C36" s="39"/>
      <c r="E36" s="39">
        <f>E10</f>
        <v>0</v>
      </c>
      <c r="F36" s="39"/>
      <c r="G36" s="39"/>
      <c r="H36" s="39"/>
      <c r="I36" s="39"/>
      <c r="J36" s="39">
        <v>0</v>
      </c>
      <c r="K36" s="39">
        <v>0</v>
      </c>
      <c r="L36" s="44">
        <f t="shared" si="1"/>
        <v>0</v>
      </c>
    </row>
    <row r="37" spans="5:11" ht="14.25" hidden="1">
      <c r="E37" s="39"/>
      <c r="F37" s="39"/>
      <c r="G37" s="39"/>
      <c r="H37" s="39"/>
      <c r="I37" s="39"/>
      <c r="J37" s="39"/>
      <c r="K37" s="39"/>
    </row>
    <row r="38" ht="14.25" hidden="1"/>
    <row r="39" ht="14.25" hidden="1"/>
    <row r="40" ht="14.25" hidden="1"/>
  </sheetData>
  <sheetProtection/>
  <mergeCells count="8">
    <mergeCell ref="A6:A7"/>
    <mergeCell ref="B6:B7"/>
    <mergeCell ref="C6:C7"/>
    <mergeCell ref="A2:L2"/>
    <mergeCell ref="A3:L3"/>
    <mergeCell ref="A4:L4"/>
    <mergeCell ref="L6:L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Q17" sqref="Q17"/>
    </sheetView>
  </sheetViews>
  <sheetFormatPr defaultColWidth="8.796875" defaultRowHeight="14.25"/>
  <cols>
    <col min="1" max="1" width="3.3984375" style="0" bestFit="1" customWidth="1"/>
    <col min="2" max="2" width="12.09765625" style="0" bestFit="1" customWidth="1"/>
    <col min="3" max="3" width="11" style="0" bestFit="1" customWidth="1"/>
    <col min="4" max="4" width="21.19921875" style="0" customWidth="1"/>
    <col min="5" max="6" width="11.5" style="0" customWidth="1"/>
    <col min="7" max="7" width="10.3984375" style="0" bestFit="1" customWidth="1"/>
    <col min="8" max="8" width="8.5" style="0" customWidth="1"/>
    <col min="9" max="9" width="11" style="0" bestFit="1" customWidth="1"/>
    <col min="10" max="10" width="10.09765625" style="0" customWidth="1"/>
    <col min="11" max="11" width="13.19921875" style="0" customWidth="1"/>
    <col min="12" max="12" width="6.69921875" style="0" customWidth="1"/>
    <col min="13" max="15" width="0" style="0" hidden="1" customWidth="1"/>
    <col min="16" max="17" width="2.8984375" style="0" bestFit="1" customWidth="1"/>
  </cols>
  <sheetData>
    <row r="2" spans="1:12" ht="1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4.25">
      <c r="A3" s="118" t="s">
        <v>98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4.25">
      <c r="A4" s="118" t="s">
        <v>15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" thickBot="1">
      <c r="A5" s="10"/>
      <c r="B5" s="10"/>
      <c r="C5" s="10"/>
      <c r="D5" s="10"/>
      <c r="E5" s="10"/>
      <c r="F5" s="66"/>
      <c r="G5" s="66"/>
      <c r="H5" s="66"/>
      <c r="I5" s="66"/>
      <c r="J5" s="10"/>
      <c r="K5" s="10"/>
      <c r="L5" s="10"/>
    </row>
    <row r="6" spans="1:12" ht="57" thickBot="1">
      <c r="A6" s="115" t="s">
        <v>0</v>
      </c>
      <c r="B6" s="115" t="s">
        <v>1</v>
      </c>
      <c r="C6" s="115" t="s">
        <v>2</v>
      </c>
      <c r="D6" s="115" t="s">
        <v>19</v>
      </c>
      <c r="E6" s="12" t="s">
        <v>99</v>
      </c>
      <c r="F6" s="12" t="s">
        <v>100</v>
      </c>
      <c r="G6" s="12" t="s">
        <v>102</v>
      </c>
      <c r="H6" s="13" t="s">
        <v>5</v>
      </c>
      <c r="I6" s="71" t="s">
        <v>103</v>
      </c>
      <c r="J6" s="12" t="s">
        <v>9</v>
      </c>
      <c r="K6" s="12" t="s">
        <v>105</v>
      </c>
      <c r="L6" s="119" t="s">
        <v>4</v>
      </c>
    </row>
    <row r="7" spans="1:12" ht="15" customHeight="1" thickBot="1">
      <c r="A7" s="121"/>
      <c r="B7" s="121"/>
      <c r="C7" s="121"/>
      <c r="D7" s="121"/>
      <c r="E7" s="15" t="s">
        <v>44</v>
      </c>
      <c r="F7" s="15" t="s">
        <v>101</v>
      </c>
      <c r="G7" s="15" t="s">
        <v>80</v>
      </c>
      <c r="H7" s="15" t="s">
        <v>87</v>
      </c>
      <c r="I7" s="70" t="s">
        <v>104</v>
      </c>
      <c r="J7" s="15" t="s">
        <v>12</v>
      </c>
      <c r="K7" s="16" t="s">
        <v>106</v>
      </c>
      <c r="L7" s="120"/>
    </row>
    <row r="8" spans="1:18" s="69" customFormat="1" ht="15" customHeight="1">
      <c r="A8" s="101">
        <v>1</v>
      </c>
      <c r="B8" s="92" t="s">
        <v>39</v>
      </c>
      <c r="C8" s="102" t="s">
        <v>40</v>
      </c>
      <c r="D8" s="103" t="s">
        <v>27</v>
      </c>
      <c r="E8" s="96">
        <v>20</v>
      </c>
      <c r="F8" s="100">
        <v>16</v>
      </c>
      <c r="G8" s="100">
        <v>20</v>
      </c>
      <c r="H8" s="100">
        <v>20</v>
      </c>
      <c r="I8" s="100"/>
      <c r="J8" s="100">
        <v>25</v>
      </c>
      <c r="K8" s="96"/>
      <c r="L8" s="89">
        <f>SUM(E8:K8)</f>
        <v>101</v>
      </c>
      <c r="M8" s="67">
        <f>E8</f>
        <v>20</v>
      </c>
      <c r="N8" s="67">
        <f>J8</f>
        <v>25</v>
      </c>
      <c r="O8" s="67">
        <v>22</v>
      </c>
      <c r="P8" s="67"/>
      <c r="Q8" s="67"/>
      <c r="R8" s="68"/>
    </row>
    <row r="9" spans="1:18" s="69" customFormat="1" ht="15">
      <c r="A9" s="104">
        <v>2</v>
      </c>
      <c r="B9" s="92" t="s">
        <v>45</v>
      </c>
      <c r="C9" s="104" t="s">
        <v>53</v>
      </c>
      <c r="D9" s="103" t="s">
        <v>47</v>
      </c>
      <c r="E9" s="96">
        <v>16</v>
      </c>
      <c r="F9" s="96">
        <v>20</v>
      </c>
      <c r="G9" s="96">
        <v>13</v>
      </c>
      <c r="H9" s="96">
        <v>10</v>
      </c>
      <c r="I9" s="96"/>
      <c r="J9" s="96">
        <v>18</v>
      </c>
      <c r="K9" s="96">
        <v>16</v>
      </c>
      <c r="L9" s="96">
        <f>SUM(E9:K9)-13</f>
        <v>80</v>
      </c>
      <c r="M9" s="67">
        <v>24</v>
      </c>
      <c r="N9" s="67">
        <v>20</v>
      </c>
      <c r="O9" s="67">
        <v>20</v>
      </c>
      <c r="P9" s="68"/>
      <c r="R9" s="67"/>
    </row>
    <row r="10" spans="1:17" s="69" customFormat="1" ht="15">
      <c r="A10" s="104">
        <v>3</v>
      </c>
      <c r="B10" s="92" t="s">
        <v>76</v>
      </c>
      <c r="C10" s="104" t="s">
        <v>34</v>
      </c>
      <c r="D10" s="103" t="s">
        <v>21</v>
      </c>
      <c r="E10" s="96">
        <v>13</v>
      </c>
      <c r="F10" s="96">
        <v>10</v>
      </c>
      <c r="G10" s="96">
        <v>16</v>
      </c>
      <c r="H10" s="96">
        <v>16</v>
      </c>
      <c r="I10" s="96"/>
      <c r="J10" s="96"/>
      <c r="K10" s="96">
        <v>20</v>
      </c>
      <c r="L10" s="96">
        <f>SUM(E10:K10)</f>
        <v>75</v>
      </c>
      <c r="M10" s="67">
        <f>E10</f>
        <v>13</v>
      </c>
      <c r="N10" s="67">
        <f>J10+J21</f>
        <v>0</v>
      </c>
      <c r="O10" s="67">
        <f>K10+K21</f>
        <v>20</v>
      </c>
      <c r="P10" s="67"/>
      <c r="Q10" s="67"/>
    </row>
    <row r="11" spans="1:18" ht="14.25">
      <c r="A11" s="11">
        <v>4</v>
      </c>
      <c r="B11" s="45" t="s">
        <v>45</v>
      </c>
      <c r="C11" s="17" t="s">
        <v>46</v>
      </c>
      <c r="D11" s="29" t="s">
        <v>27</v>
      </c>
      <c r="E11" s="18">
        <v>8</v>
      </c>
      <c r="F11" s="18">
        <v>13</v>
      </c>
      <c r="G11" s="18">
        <v>10</v>
      </c>
      <c r="H11" s="18">
        <v>13</v>
      </c>
      <c r="I11" s="18"/>
      <c r="J11" s="18">
        <v>21</v>
      </c>
      <c r="K11" s="18">
        <v>13</v>
      </c>
      <c r="L11" s="18">
        <f>SUM(E11:K11)-8</f>
        <v>70</v>
      </c>
      <c r="M11" s="39">
        <f>E11</f>
        <v>8</v>
      </c>
      <c r="N11" s="39">
        <f>K11</f>
        <v>13</v>
      </c>
      <c r="O11">
        <v>8</v>
      </c>
      <c r="P11" s="39"/>
      <c r="Q11" s="39"/>
      <c r="R11" s="39"/>
    </row>
    <row r="12" spans="1:18" ht="14.25">
      <c r="A12" s="11">
        <v>5</v>
      </c>
      <c r="B12" s="45" t="s">
        <v>37</v>
      </c>
      <c r="C12" s="17" t="s">
        <v>48</v>
      </c>
      <c r="D12" s="29" t="s">
        <v>29</v>
      </c>
      <c r="E12" s="18">
        <v>10</v>
      </c>
      <c r="F12" s="18">
        <v>4</v>
      </c>
      <c r="G12" s="18">
        <v>2</v>
      </c>
      <c r="H12" s="18">
        <v>2</v>
      </c>
      <c r="I12" s="18"/>
      <c r="J12" s="18">
        <v>15</v>
      </c>
      <c r="K12" s="18"/>
      <c r="L12" s="18">
        <f aca="true" t="shared" si="0" ref="L12:L21">SUM(E12:K12)</f>
        <v>33</v>
      </c>
      <c r="N12" s="39">
        <f>J12+J15</f>
        <v>24</v>
      </c>
      <c r="O12" s="39">
        <f>K12+K15+K16+K21</f>
        <v>10</v>
      </c>
      <c r="P12" s="39"/>
      <c r="Q12" s="39"/>
      <c r="R12" s="39"/>
    </row>
    <row r="13" spans="1:16" ht="14.25">
      <c r="A13" s="11">
        <v>6</v>
      </c>
      <c r="B13" s="42" t="s">
        <v>81</v>
      </c>
      <c r="C13" s="17" t="s">
        <v>77</v>
      </c>
      <c r="D13" s="29" t="s">
        <v>21</v>
      </c>
      <c r="E13" s="18">
        <v>6</v>
      </c>
      <c r="F13" s="18">
        <v>2</v>
      </c>
      <c r="G13" s="18">
        <v>6</v>
      </c>
      <c r="H13" s="18">
        <v>6</v>
      </c>
      <c r="I13" s="18"/>
      <c r="J13" s="18"/>
      <c r="K13" s="18">
        <v>8</v>
      </c>
      <c r="L13" s="18">
        <f t="shared" si="0"/>
        <v>28</v>
      </c>
      <c r="N13">
        <v>3</v>
      </c>
      <c r="O13">
        <v>6</v>
      </c>
      <c r="P13" s="39"/>
    </row>
    <row r="14" spans="1:18" ht="14.25">
      <c r="A14" s="11">
        <v>7</v>
      </c>
      <c r="B14" s="45" t="s">
        <v>84</v>
      </c>
      <c r="C14" s="17" t="s">
        <v>85</v>
      </c>
      <c r="D14" s="29" t="s">
        <v>86</v>
      </c>
      <c r="E14" s="18">
        <v>0</v>
      </c>
      <c r="F14" s="18">
        <v>0</v>
      </c>
      <c r="G14" s="18">
        <v>4</v>
      </c>
      <c r="H14" s="18">
        <v>0</v>
      </c>
      <c r="I14" s="18"/>
      <c r="J14" s="18">
        <v>13</v>
      </c>
      <c r="K14" s="18">
        <v>6</v>
      </c>
      <c r="L14" s="18">
        <f t="shared" si="0"/>
        <v>23</v>
      </c>
      <c r="M14">
        <v>8</v>
      </c>
      <c r="Q14" s="39"/>
      <c r="R14" s="39"/>
    </row>
    <row r="15" spans="1:16" ht="14.25">
      <c r="A15" s="11">
        <v>8</v>
      </c>
      <c r="B15" s="45" t="s">
        <v>153</v>
      </c>
      <c r="C15" s="17" t="s">
        <v>60</v>
      </c>
      <c r="D15" s="29" t="s">
        <v>20</v>
      </c>
      <c r="E15" s="18">
        <v>0</v>
      </c>
      <c r="F15" s="18">
        <v>0</v>
      </c>
      <c r="G15" s="18">
        <v>0</v>
      </c>
      <c r="H15" s="18">
        <v>0</v>
      </c>
      <c r="I15" s="18"/>
      <c r="J15" s="18">
        <v>9</v>
      </c>
      <c r="K15" s="18">
        <v>10</v>
      </c>
      <c r="L15" s="18">
        <f t="shared" si="0"/>
        <v>19</v>
      </c>
      <c r="P15" s="39"/>
    </row>
    <row r="16" spans="1:17" ht="14.25">
      <c r="A16" s="11">
        <v>9</v>
      </c>
      <c r="B16" s="42" t="s">
        <v>88</v>
      </c>
      <c r="C16" s="17" t="s">
        <v>75</v>
      </c>
      <c r="D16" s="29" t="s">
        <v>21</v>
      </c>
      <c r="E16" s="18">
        <v>0</v>
      </c>
      <c r="F16" s="18">
        <v>6</v>
      </c>
      <c r="G16" s="18">
        <v>8</v>
      </c>
      <c r="H16" s="18">
        <v>4</v>
      </c>
      <c r="I16" s="18"/>
      <c r="J16" s="18"/>
      <c r="K16" s="18"/>
      <c r="L16" s="18">
        <f t="shared" si="0"/>
        <v>18</v>
      </c>
      <c r="Q16" s="39"/>
    </row>
    <row r="17" spans="1:17" ht="14.25">
      <c r="A17" s="11">
        <v>10</v>
      </c>
      <c r="B17" s="45" t="s">
        <v>54</v>
      </c>
      <c r="C17" s="17" t="s">
        <v>55</v>
      </c>
      <c r="D17" s="29" t="s">
        <v>20</v>
      </c>
      <c r="E17" s="18">
        <v>0</v>
      </c>
      <c r="F17" s="18">
        <v>8</v>
      </c>
      <c r="G17" s="18">
        <v>0</v>
      </c>
      <c r="H17" s="18">
        <v>8</v>
      </c>
      <c r="I17" s="18"/>
      <c r="J17" s="18"/>
      <c r="K17" s="18"/>
      <c r="L17" s="18">
        <f t="shared" si="0"/>
        <v>16</v>
      </c>
      <c r="Q17" s="39"/>
    </row>
    <row r="18" spans="1:16" ht="14.25">
      <c r="A18" s="11">
        <v>11</v>
      </c>
      <c r="B18" s="45" t="s">
        <v>58</v>
      </c>
      <c r="C18" s="17" t="s">
        <v>59</v>
      </c>
      <c r="D18" s="29" t="s">
        <v>27</v>
      </c>
      <c r="E18" s="18">
        <v>0</v>
      </c>
      <c r="F18" s="18">
        <v>1</v>
      </c>
      <c r="G18" s="18">
        <v>0</v>
      </c>
      <c r="H18" s="18">
        <v>0</v>
      </c>
      <c r="I18" s="18"/>
      <c r="J18" s="18">
        <v>11</v>
      </c>
      <c r="K18" s="18"/>
      <c r="L18" s="18">
        <f t="shared" si="0"/>
        <v>12</v>
      </c>
      <c r="P18" s="39"/>
    </row>
    <row r="19" spans="1:16" ht="14.25">
      <c r="A19" s="11">
        <v>12</v>
      </c>
      <c r="B19" s="45" t="s">
        <v>128</v>
      </c>
      <c r="C19" s="17" t="s">
        <v>129</v>
      </c>
      <c r="D19" s="29" t="s">
        <v>21</v>
      </c>
      <c r="E19" s="18">
        <v>0</v>
      </c>
      <c r="F19" s="18">
        <v>0</v>
      </c>
      <c r="G19" s="18">
        <v>3</v>
      </c>
      <c r="H19" s="18">
        <v>3</v>
      </c>
      <c r="I19" s="18"/>
      <c r="J19" s="18"/>
      <c r="K19" s="18">
        <v>2</v>
      </c>
      <c r="L19" s="18">
        <f t="shared" si="0"/>
        <v>8</v>
      </c>
      <c r="P19" s="39"/>
    </row>
    <row r="20" spans="1:12" ht="14.25">
      <c r="A20" s="11">
        <v>13</v>
      </c>
      <c r="B20" s="45" t="s">
        <v>82</v>
      </c>
      <c r="C20" s="17" t="s">
        <v>146</v>
      </c>
      <c r="D20" s="29" t="s">
        <v>23</v>
      </c>
      <c r="E20" s="18">
        <v>0</v>
      </c>
      <c r="F20" s="18">
        <v>0</v>
      </c>
      <c r="G20" s="18">
        <v>0</v>
      </c>
      <c r="H20" s="18">
        <v>0</v>
      </c>
      <c r="I20" s="18"/>
      <c r="J20" s="18"/>
      <c r="K20" s="18">
        <v>4</v>
      </c>
      <c r="L20" s="18">
        <f t="shared" si="0"/>
        <v>4</v>
      </c>
    </row>
    <row r="21" spans="1:12" ht="14.25">
      <c r="A21" s="11">
        <v>14</v>
      </c>
      <c r="B21" s="45" t="s">
        <v>130</v>
      </c>
      <c r="C21" s="17" t="s">
        <v>131</v>
      </c>
      <c r="D21" s="29" t="s">
        <v>23</v>
      </c>
      <c r="E21" s="18">
        <v>0</v>
      </c>
      <c r="F21" s="18">
        <v>3</v>
      </c>
      <c r="G21" s="18">
        <v>1</v>
      </c>
      <c r="H21" s="18">
        <v>0</v>
      </c>
      <c r="I21" s="18"/>
      <c r="J21" s="18"/>
      <c r="K21" s="18"/>
      <c r="L21" s="18">
        <f t="shared" si="0"/>
        <v>4</v>
      </c>
    </row>
    <row r="22" spans="5:11" ht="14.25">
      <c r="E22" s="39"/>
      <c r="F22" s="39"/>
      <c r="G22" s="39"/>
      <c r="H22" s="39"/>
      <c r="I22" s="39"/>
      <c r="J22" s="39"/>
      <c r="K22" s="39"/>
    </row>
    <row r="23" spans="5:17" ht="14.25">
      <c r="E23" s="39"/>
      <c r="F23" s="39"/>
      <c r="G23" s="39"/>
      <c r="H23" s="39"/>
      <c r="I23" s="39"/>
      <c r="K23" s="39"/>
      <c r="Q23" s="39"/>
    </row>
    <row r="24" spans="5:17" ht="14.25">
      <c r="E24" s="39"/>
      <c r="F24" s="39"/>
      <c r="G24" s="39"/>
      <c r="H24" s="39"/>
      <c r="I24" s="39"/>
      <c r="K24" s="39"/>
      <c r="Q24" s="39"/>
    </row>
    <row r="25" spans="5:17" ht="14.25">
      <c r="E25" s="39"/>
      <c r="F25" s="39"/>
      <c r="G25" s="39"/>
      <c r="H25" s="39"/>
      <c r="I25" s="39"/>
      <c r="K25" s="39"/>
      <c r="Q25" s="39"/>
    </row>
  </sheetData>
  <sheetProtection/>
  <mergeCells count="8">
    <mergeCell ref="A2:L2"/>
    <mergeCell ref="A3:L3"/>
    <mergeCell ref="A4:L4"/>
    <mergeCell ref="A6:A7"/>
    <mergeCell ref="B6:B7"/>
    <mergeCell ref="C6:C7"/>
    <mergeCell ref="D6:D7"/>
    <mergeCell ref="L6:L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7"/>
  <sheetViews>
    <sheetView zoomScale="90" zoomScaleNormal="90" zoomScalePageLayoutView="0" workbookViewId="0" topLeftCell="A3">
      <selection activeCell="T26" sqref="T26"/>
    </sheetView>
  </sheetViews>
  <sheetFormatPr defaultColWidth="8.796875" defaultRowHeight="14.25"/>
  <cols>
    <col min="1" max="1" width="4.8984375" style="0" bestFit="1" customWidth="1"/>
    <col min="2" max="2" width="11.09765625" style="0" bestFit="1" customWidth="1"/>
    <col min="3" max="3" width="9.8984375" style="0" bestFit="1" customWidth="1"/>
    <col min="4" max="4" width="20.3984375" style="0" bestFit="1" customWidth="1"/>
    <col min="5" max="6" width="11.5" style="0" customWidth="1"/>
    <col min="7" max="7" width="10.5" style="0" bestFit="1" customWidth="1"/>
    <col min="8" max="8" width="5.8984375" style="0" bestFit="1" customWidth="1"/>
    <col min="9" max="9" width="11.5" style="0" customWidth="1"/>
    <col min="10" max="10" width="10" style="0" bestFit="1" customWidth="1"/>
    <col min="11" max="11" width="13.19921875" style="0" customWidth="1"/>
    <col min="12" max="12" width="8" style="0" customWidth="1"/>
    <col min="13" max="16" width="0" style="0" hidden="1" customWidth="1"/>
    <col min="17" max="18" width="2.8984375" style="0" bestFit="1" customWidth="1"/>
  </cols>
  <sheetData>
    <row r="2" spans="1:12" ht="15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4.25">
      <c r="A3" s="118" t="s">
        <v>98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4.25">
      <c r="A4" s="118" t="s">
        <v>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" thickBot="1">
      <c r="A5" s="65"/>
      <c r="B5" s="65"/>
      <c r="C5" s="65"/>
      <c r="D5" s="65"/>
      <c r="E5" s="65"/>
      <c r="F5" s="66"/>
      <c r="G5" s="66"/>
      <c r="H5" s="66"/>
      <c r="I5" s="66"/>
      <c r="J5" s="65"/>
      <c r="K5" s="65"/>
      <c r="L5" s="65"/>
    </row>
    <row r="6" spans="1:12" ht="57" thickBot="1">
      <c r="A6" s="115" t="s">
        <v>0</v>
      </c>
      <c r="B6" s="115" t="s">
        <v>1</v>
      </c>
      <c r="C6" s="115" t="s">
        <v>2</v>
      </c>
      <c r="D6" s="115" t="s">
        <v>19</v>
      </c>
      <c r="E6" s="12" t="s">
        <v>99</v>
      </c>
      <c r="F6" s="12" t="s">
        <v>115</v>
      </c>
      <c r="G6" s="12" t="s">
        <v>102</v>
      </c>
      <c r="H6" s="13" t="s">
        <v>5</v>
      </c>
      <c r="I6" s="71" t="s">
        <v>103</v>
      </c>
      <c r="J6" s="12" t="s">
        <v>9</v>
      </c>
      <c r="K6" s="12" t="s">
        <v>105</v>
      </c>
      <c r="L6" s="119" t="s">
        <v>4</v>
      </c>
    </row>
    <row r="7" spans="1:12" ht="15" customHeight="1" thickBot="1">
      <c r="A7" s="121"/>
      <c r="B7" s="121"/>
      <c r="C7" s="121"/>
      <c r="D7" s="121"/>
      <c r="E7" s="15" t="s">
        <v>44</v>
      </c>
      <c r="F7" s="15" t="s">
        <v>101</v>
      </c>
      <c r="G7" s="15" t="s">
        <v>80</v>
      </c>
      <c r="H7" s="15" t="s">
        <v>87</v>
      </c>
      <c r="I7" s="70" t="s">
        <v>104</v>
      </c>
      <c r="J7" s="15" t="s">
        <v>12</v>
      </c>
      <c r="K7" s="16" t="s">
        <v>106</v>
      </c>
      <c r="L7" s="120"/>
    </row>
    <row r="8" spans="1:19" ht="15">
      <c r="A8" s="102">
        <v>1</v>
      </c>
      <c r="B8" s="110" t="s">
        <v>63</v>
      </c>
      <c r="C8" s="111" t="s">
        <v>64</v>
      </c>
      <c r="D8" s="112" t="s">
        <v>25</v>
      </c>
      <c r="E8" s="96">
        <v>20</v>
      </c>
      <c r="F8" s="89">
        <v>20</v>
      </c>
      <c r="G8" s="89">
        <v>20</v>
      </c>
      <c r="H8" s="89">
        <v>20</v>
      </c>
      <c r="I8" s="89"/>
      <c r="J8" s="100">
        <v>21</v>
      </c>
      <c r="K8" s="89">
        <v>20</v>
      </c>
      <c r="L8" s="89">
        <f>SUM(E8:K8)-20</f>
        <v>101</v>
      </c>
      <c r="M8" s="67">
        <f>E8</f>
        <v>20</v>
      </c>
      <c r="N8" s="69">
        <v>20</v>
      </c>
      <c r="O8" s="67">
        <f>K8</f>
        <v>20</v>
      </c>
      <c r="P8" s="69"/>
      <c r="Q8" s="67"/>
      <c r="R8" s="39"/>
      <c r="S8" s="39"/>
    </row>
    <row r="9" spans="1:19" ht="15">
      <c r="A9" s="104">
        <v>2</v>
      </c>
      <c r="B9" s="110" t="s">
        <v>37</v>
      </c>
      <c r="C9" s="111" t="s">
        <v>38</v>
      </c>
      <c r="D9" s="112" t="s">
        <v>29</v>
      </c>
      <c r="E9" s="96">
        <v>16</v>
      </c>
      <c r="F9" s="96">
        <v>13</v>
      </c>
      <c r="G9" s="96">
        <v>13</v>
      </c>
      <c r="H9" s="96">
        <v>16</v>
      </c>
      <c r="I9" s="96"/>
      <c r="J9" s="96">
        <v>11</v>
      </c>
      <c r="K9" s="96">
        <v>16</v>
      </c>
      <c r="L9" s="96">
        <f>SUM(E9:K9)-11</f>
        <v>74</v>
      </c>
      <c r="M9" s="67">
        <f>E9+E12+E15+E18</f>
        <v>16</v>
      </c>
      <c r="N9" s="67">
        <f>J9+J17+J18</f>
        <v>31</v>
      </c>
      <c r="O9" s="67">
        <f>K9+K12+K15+K17</f>
        <v>16</v>
      </c>
      <c r="P9" s="69"/>
      <c r="Q9" s="67"/>
      <c r="R9" s="39"/>
      <c r="S9" s="39"/>
    </row>
    <row r="10" spans="1:18" ht="15">
      <c r="A10" s="104">
        <v>3</v>
      </c>
      <c r="B10" s="110" t="s">
        <v>58</v>
      </c>
      <c r="C10" s="111" t="s">
        <v>59</v>
      </c>
      <c r="D10" s="112" t="s">
        <v>27</v>
      </c>
      <c r="E10" s="96">
        <v>13</v>
      </c>
      <c r="F10" s="96">
        <v>16</v>
      </c>
      <c r="G10" s="96">
        <v>10</v>
      </c>
      <c r="H10" s="96">
        <v>13</v>
      </c>
      <c r="I10" s="96"/>
      <c r="J10" s="96">
        <v>9</v>
      </c>
      <c r="K10" s="96">
        <v>4</v>
      </c>
      <c r="L10" s="96">
        <f>SUM(E10:K10)-4</f>
        <v>61</v>
      </c>
      <c r="M10" s="67" t="e">
        <f>E10+#REF!+E16</f>
        <v>#REF!</v>
      </c>
      <c r="N10" s="67" t="e">
        <f>J10+#REF!</f>
        <v>#REF!</v>
      </c>
      <c r="O10" s="67" t="e">
        <f>K10+#REF!+K16</f>
        <v>#REF!</v>
      </c>
      <c r="P10" s="69"/>
      <c r="Q10" s="67"/>
      <c r="R10" s="39"/>
    </row>
    <row r="11" spans="1:17" ht="14.25">
      <c r="A11" s="17">
        <v>4</v>
      </c>
      <c r="B11" s="41" t="s">
        <v>76</v>
      </c>
      <c r="C11" s="42" t="s">
        <v>34</v>
      </c>
      <c r="D11" s="43" t="s">
        <v>21</v>
      </c>
      <c r="E11" s="18">
        <v>8</v>
      </c>
      <c r="F11" s="18">
        <v>8</v>
      </c>
      <c r="G11" s="18">
        <v>16</v>
      </c>
      <c r="H11" s="18">
        <v>10</v>
      </c>
      <c r="I11" s="18"/>
      <c r="J11" s="18">
        <v>0</v>
      </c>
      <c r="K11" s="18">
        <v>13</v>
      </c>
      <c r="L11" s="18">
        <f>SUM(E11:K11)</f>
        <v>55</v>
      </c>
      <c r="M11" s="39">
        <f>E11</f>
        <v>8</v>
      </c>
      <c r="N11" s="39">
        <f>J11</f>
        <v>0</v>
      </c>
      <c r="O11">
        <v>13</v>
      </c>
      <c r="Q11" s="67"/>
    </row>
    <row r="12" spans="1:18" ht="14.25">
      <c r="A12" s="17">
        <v>5</v>
      </c>
      <c r="B12" s="41" t="s">
        <v>74</v>
      </c>
      <c r="C12" s="42" t="s">
        <v>75</v>
      </c>
      <c r="D12" s="43" t="s">
        <v>27</v>
      </c>
      <c r="E12" s="18">
        <v>0</v>
      </c>
      <c r="F12" s="18">
        <v>10</v>
      </c>
      <c r="G12" s="18">
        <v>8</v>
      </c>
      <c r="H12" s="18">
        <v>8</v>
      </c>
      <c r="I12" s="18"/>
      <c r="J12" s="18">
        <v>25</v>
      </c>
      <c r="K12" s="18">
        <v>0</v>
      </c>
      <c r="L12" s="18">
        <f>SUM(E12:K12)</f>
        <v>51</v>
      </c>
      <c r="Q12" s="39"/>
      <c r="R12" s="39"/>
    </row>
    <row r="13" spans="1:17" ht="14.25">
      <c r="A13" s="17">
        <v>6</v>
      </c>
      <c r="B13" s="41" t="s">
        <v>61</v>
      </c>
      <c r="C13" s="42" t="s">
        <v>62</v>
      </c>
      <c r="D13" s="43" t="s">
        <v>29</v>
      </c>
      <c r="E13" s="18">
        <v>10</v>
      </c>
      <c r="F13" s="18">
        <v>6</v>
      </c>
      <c r="G13" s="18">
        <v>6</v>
      </c>
      <c r="H13" s="18">
        <v>3</v>
      </c>
      <c r="I13" s="18"/>
      <c r="J13" s="18">
        <v>18</v>
      </c>
      <c r="K13" s="18">
        <v>8</v>
      </c>
      <c r="L13" s="18">
        <f>SUM(E13:K13)-3</f>
        <v>48</v>
      </c>
      <c r="N13">
        <v>16</v>
      </c>
      <c r="Q13" s="39"/>
    </row>
    <row r="14" spans="1:19" ht="14.25">
      <c r="A14" s="17">
        <v>7</v>
      </c>
      <c r="B14" s="41" t="s">
        <v>108</v>
      </c>
      <c r="C14" s="42" t="s">
        <v>60</v>
      </c>
      <c r="D14" s="43" t="s">
        <v>20</v>
      </c>
      <c r="E14" s="18">
        <v>3</v>
      </c>
      <c r="F14" s="18">
        <v>0</v>
      </c>
      <c r="G14" s="18">
        <v>0</v>
      </c>
      <c r="H14" s="18">
        <v>0</v>
      </c>
      <c r="I14" s="18"/>
      <c r="J14" s="18">
        <v>15</v>
      </c>
      <c r="K14" s="18">
        <v>10</v>
      </c>
      <c r="L14" s="18">
        <f aca="true" t="shared" si="0" ref="L14:L26">SUM(E14:K14)</f>
        <v>28</v>
      </c>
      <c r="M14" s="39">
        <f>E14</f>
        <v>3</v>
      </c>
      <c r="N14" s="39">
        <v>10</v>
      </c>
      <c r="O14" s="39">
        <f>K14</f>
        <v>10</v>
      </c>
      <c r="Q14" s="39"/>
      <c r="S14" s="39"/>
    </row>
    <row r="15" spans="1:17" ht="14.25">
      <c r="A15" s="17">
        <v>8</v>
      </c>
      <c r="B15" s="41" t="s">
        <v>37</v>
      </c>
      <c r="C15" s="42" t="s">
        <v>48</v>
      </c>
      <c r="D15" s="43" t="s">
        <v>29</v>
      </c>
      <c r="E15" s="18">
        <v>0</v>
      </c>
      <c r="F15" s="18">
        <v>0</v>
      </c>
      <c r="G15" s="18">
        <v>4</v>
      </c>
      <c r="H15" s="18">
        <v>6</v>
      </c>
      <c r="I15" s="18"/>
      <c r="J15" s="18">
        <v>8</v>
      </c>
      <c r="K15" s="18">
        <v>0</v>
      </c>
      <c r="L15" s="18">
        <f t="shared" si="0"/>
        <v>18</v>
      </c>
      <c r="Q15" s="39"/>
    </row>
    <row r="16" spans="1:18" ht="14.25">
      <c r="A16" s="17">
        <v>9</v>
      </c>
      <c r="B16" s="41" t="s">
        <v>140</v>
      </c>
      <c r="C16" s="42" t="s">
        <v>112</v>
      </c>
      <c r="D16" s="43" t="s">
        <v>23</v>
      </c>
      <c r="E16" s="18">
        <v>0</v>
      </c>
      <c r="F16" s="18">
        <v>1</v>
      </c>
      <c r="G16" s="18">
        <v>2</v>
      </c>
      <c r="H16" s="18">
        <v>4</v>
      </c>
      <c r="I16" s="18"/>
      <c r="J16" s="18"/>
      <c r="K16" s="18">
        <v>6</v>
      </c>
      <c r="L16" s="18">
        <f t="shared" si="0"/>
        <v>13</v>
      </c>
      <c r="R16" s="39"/>
    </row>
    <row r="17" spans="1:12" ht="14.25">
      <c r="A17" s="17">
        <v>10</v>
      </c>
      <c r="B17" s="41" t="s">
        <v>107</v>
      </c>
      <c r="C17" s="42" t="s">
        <v>60</v>
      </c>
      <c r="D17" s="43" t="s">
        <v>20</v>
      </c>
      <c r="E17" s="18">
        <v>6</v>
      </c>
      <c r="F17" s="18">
        <v>0</v>
      </c>
      <c r="G17" s="18">
        <v>0</v>
      </c>
      <c r="H17" s="18">
        <v>0</v>
      </c>
      <c r="I17" s="18"/>
      <c r="J17" s="18">
        <v>7</v>
      </c>
      <c r="K17" s="18">
        <v>0</v>
      </c>
      <c r="L17" s="18">
        <f t="shared" si="0"/>
        <v>13</v>
      </c>
    </row>
    <row r="18" spans="1:12" ht="14.25">
      <c r="A18" s="17">
        <v>11</v>
      </c>
      <c r="B18" s="41" t="s">
        <v>39</v>
      </c>
      <c r="C18" s="42" t="s">
        <v>40</v>
      </c>
      <c r="D18" s="43" t="s">
        <v>27</v>
      </c>
      <c r="E18" s="18"/>
      <c r="F18" s="18"/>
      <c r="G18" s="18"/>
      <c r="H18" s="18"/>
      <c r="I18" s="18"/>
      <c r="J18" s="18">
        <v>13</v>
      </c>
      <c r="K18" s="18"/>
      <c r="L18" s="18">
        <f t="shared" si="0"/>
        <v>13</v>
      </c>
    </row>
    <row r="19" spans="1:17" ht="14.25">
      <c r="A19" s="17">
        <v>12</v>
      </c>
      <c r="B19" s="41" t="s">
        <v>109</v>
      </c>
      <c r="C19" s="42" t="s">
        <v>146</v>
      </c>
      <c r="D19" s="43" t="s">
        <v>24</v>
      </c>
      <c r="E19" s="18">
        <v>2</v>
      </c>
      <c r="F19" s="18">
        <v>0</v>
      </c>
      <c r="G19" s="18">
        <v>0</v>
      </c>
      <c r="H19" s="18">
        <v>0</v>
      </c>
      <c r="I19" s="18"/>
      <c r="J19" s="18">
        <v>5</v>
      </c>
      <c r="K19" s="18"/>
      <c r="L19" s="18">
        <f t="shared" si="0"/>
        <v>7</v>
      </c>
      <c r="Q19" s="39"/>
    </row>
    <row r="20" spans="1:12" ht="14.25">
      <c r="A20" s="17">
        <v>13</v>
      </c>
      <c r="B20" s="41" t="s">
        <v>88</v>
      </c>
      <c r="C20" s="42" t="s">
        <v>75</v>
      </c>
      <c r="D20" s="43" t="s">
        <v>21</v>
      </c>
      <c r="E20" s="18">
        <v>0</v>
      </c>
      <c r="F20" s="40">
        <v>3</v>
      </c>
      <c r="G20" s="40">
        <v>1</v>
      </c>
      <c r="H20" s="40">
        <v>1</v>
      </c>
      <c r="I20" s="40"/>
      <c r="J20" s="40"/>
      <c r="K20" s="18">
        <v>0</v>
      </c>
      <c r="L20" s="18">
        <f t="shared" si="0"/>
        <v>5</v>
      </c>
    </row>
    <row r="21" spans="1:12" ht="14.25">
      <c r="A21" s="17">
        <v>14</v>
      </c>
      <c r="B21" s="41" t="s">
        <v>81</v>
      </c>
      <c r="C21" s="42" t="s">
        <v>77</v>
      </c>
      <c r="D21" s="43" t="s">
        <v>21</v>
      </c>
      <c r="E21" s="18">
        <v>0</v>
      </c>
      <c r="F21" s="18">
        <v>0</v>
      </c>
      <c r="G21" s="18">
        <v>0</v>
      </c>
      <c r="H21" s="18">
        <v>2</v>
      </c>
      <c r="I21" s="18"/>
      <c r="J21" s="18"/>
      <c r="K21" s="18">
        <v>2</v>
      </c>
      <c r="L21" s="18">
        <f t="shared" si="0"/>
        <v>4</v>
      </c>
    </row>
    <row r="22" spans="1:12" ht="14.25">
      <c r="A22" s="17">
        <v>15</v>
      </c>
      <c r="B22" s="41" t="s">
        <v>113</v>
      </c>
      <c r="C22" s="42" t="s">
        <v>114</v>
      </c>
      <c r="D22" s="43" t="s">
        <v>86</v>
      </c>
      <c r="E22" s="18">
        <v>0</v>
      </c>
      <c r="F22" s="18">
        <v>0</v>
      </c>
      <c r="G22" s="18">
        <v>3</v>
      </c>
      <c r="H22" s="18">
        <v>0</v>
      </c>
      <c r="I22" s="18"/>
      <c r="J22" s="18"/>
      <c r="K22" s="18"/>
      <c r="L22" s="26">
        <f t="shared" si="0"/>
        <v>3</v>
      </c>
    </row>
    <row r="23" spans="1:12" ht="14.25">
      <c r="A23" s="17">
        <v>16</v>
      </c>
      <c r="B23" s="41" t="s">
        <v>147</v>
      </c>
      <c r="C23" s="42" t="s">
        <v>148</v>
      </c>
      <c r="D23" s="43" t="s">
        <v>23</v>
      </c>
      <c r="E23" s="18">
        <v>0</v>
      </c>
      <c r="F23" s="18">
        <v>0</v>
      </c>
      <c r="G23" s="18">
        <v>0</v>
      </c>
      <c r="H23" s="18">
        <v>0</v>
      </c>
      <c r="I23" s="18"/>
      <c r="J23" s="18"/>
      <c r="K23" s="18">
        <v>3</v>
      </c>
      <c r="L23" s="26">
        <f t="shared" si="0"/>
        <v>3</v>
      </c>
    </row>
    <row r="24" spans="1:12" ht="14.25">
      <c r="A24" s="17">
        <v>17</v>
      </c>
      <c r="B24" s="41" t="s">
        <v>136</v>
      </c>
      <c r="C24" s="42" t="s">
        <v>137</v>
      </c>
      <c r="D24" s="43" t="s">
        <v>21</v>
      </c>
      <c r="E24" s="18">
        <v>0</v>
      </c>
      <c r="F24" s="18">
        <v>2</v>
      </c>
      <c r="G24" s="18">
        <v>0</v>
      </c>
      <c r="H24" s="18">
        <v>0</v>
      </c>
      <c r="I24" s="18"/>
      <c r="J24" s="18"/>
      <c r="K24" s="18"/>
      <c r="L24" s="26">
        <f t="shared" si="0"/>
        <v>2</v>
      </c>
    </row>
    <row r="25" spans="1:12" ht="14.25">
      <c r="A25" s="17">
        <v>18</v>
      </c>
      <c r="B25" s="41" t="s">
        <v>82</v>
      </c>
      <c r="C25" s="42" t="s">
        <v>146</v>
      </c>
      <c r="D25" s="43" t="s">
        <v>23</v>
      </c>
      <c r="E25" s="18">
        <v>0</v>
      </c>
      <c r="F25" s="18">
        <v>0</v>
      </c>
      <c r="G25" s="18">
        <v>0</v>
      </c>
      <c r="H25" s="18">
        <v>0</v>
      </c>
      <c r="I25" s="18"/>
      <c r="J25" s="18"/>
      <c r="K25" s="18">
        <v>1</v>
      </c>
      <c r="L25" s="26">
        <f t="shared" si="0"/>
        <v>1</v>
      </c>
    </row>
    <row r="26" spans="1:12" ht="14.25">
      <c r="A26" s="17">
        <v>19</v>
      </c>
      <c r="B26" s="41" t="s">
        <v>109</v>
      </c>
      <c r="C26" s="42" t="s">
        <v>60</v>
      </c>
      <c r="D26" s="43" t="s">
        <v>24</v>
      </c>
      <c r="E26" s="18">
        <v>1</v>
      </c>
      <c r="F26" s="18">
        <v>0</v>
      </c>
      <c r="G26" s="18">
        <v>0</v>
      </c>
      <c r="H26" s="18">
        <v>0</v>
      </c>
      <c r="I26" s="18"/>
      <c r="J26" s="18"/>
      <c r="K26" s="18"/>
      <c r="L26" s="26">
        <f t="shared" si="0"/>
        <v>1</v>
      </c>
    </row>
    <row r="27" ht="14.25">
      <c r="O27" s="24"/>
    </row>
  </sheetData>
  <sheetProtection/>
  <mergeCells count="8">
    <mergeCell ref="A2:L2"/>
    <mergeCell ref="A3:L3"/>
    <mergeCell ref="A4:L4"/>
    <mergeCell ref="L6:L7"/>
    <mergeCell ref="C6:C7"/>
    <mergeCell ref="B6:B7"/>
    <mergeCell ref="A6:A7"/>
    <mergeCell ref="D6:D7"/>
  </mergeCells>
  <printOptions horizontalCentered="1" vertic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2">
      <selection activeCell="P7" sqref="P7:P8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1" style="0" bestFit="1" customWidth="1"/>
    <col min="4" max="4" width="15.59765625" style="0" bestFit="1" customWidth="1"/>
    <col min="5" max="5" width="8.59765625" style="0" bestFit="1" customWidth="1"/>
    <col min="6" max="7" width="11.5" style="0" customWidth="1"/>
    <col min="8" max="8" width="8.5" style="0" customWidth="1"/>
    <col min="9" max="9" width="11.5" style="0" customWidth="1"/>
    <col min="10" max="10" width="10.09765625" style="0" customWidth="1"/>
    <col min="11" max="11" width="13.19921875" style="0" customWidth="1"/>
    <col min="12" max="12" width="8.19921875" style="0" customWidth="1"/>
    <col min="13" max="15" width="7.8984375" style="0" hidden="1" customWidth="1"/>
    <col min="16" max="17" width="2.8984375" style="0" bestFit="1" customWidth="1"/>
  </cols>
  <sheetData>
    <row r="1" spans="1:12" ht="15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4.25">
      <c r="A2" s="118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" thickBot="1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57" thickBot="1">
      <c r="A4" s="115" t="s">
        <v>0</v>
      </c>
      <c r="B4" s="115" t="s">
        <v>1</v>
      </c>
      <c r="C4" s="115" t="s">
        <v>2</v>
      </c>
      <c r="D4" s="115" t="s">
        <v>19</v>
      </c>
      <c r="E4" s="12" t="s">
        <v>99</v>
      </c>
      <c r="F4" s="12" t="s">
        <v>100</v>
      </c>
      <c r="G4" s="12" t="s">
        <v>102</v>
      </c>
      <c r="H4" s="13" t="s">
        <v>5</v>
      </c>
      <c r="I4" s="71" t="s">
        <v>103</v>
      </c>
      <c r="J4" s="12" t="s">
        <v>9</v>
      </c>
      <c r="K4" s="12" t="s">
        <v>105</v>
      </c>
      <c r="L4" s="119" t="s">
        <v>4</v>
      </c>
    </row>
    <row r="5" spans="1:12" ht="15" customHeight="1" thickBot="1">
      <c r="A5" s="121"/>
      <c r="B5" s="121"/>
      <c r="C5" s="121"/>
      <c r="D5" s="121"/>
      <c r="E5" s="15" t="s">
        <v>44</v>
      </c>
      <c r="F5" s="15" t="s">
        <v>101</v>
      </c>
      <c r="G5" s="15" t="s">
        <v>80</v>
      </c>
      <c r="H5" s="15" t="s">
        <v>87</v>
      </c>
      <c r="I5" s="70" t="s">
        <v>104</v>
      </c>
      <c r="J5" s="15" t="s">
        <v>12</v>
      </c>
      <c r="K5" s="16" t="s">
        <v>106</v>
      </c>
      <c r="L5" s="120"/>
    </row>
    <row r="6" spans="1:17" ht="15">
      <c r="A6" s="85">
        <v>1</v>
      </c>
      <c r="B6" s="86" t="s">
        <v>72</v>
      </c>
      <c r="C6" s="87" t="s">
        <v>73</v>
      </c>
      <c r="D6" s="88" t="s">
        <v>21</v>
      </c>
      <c r="E6" s="89">
        <v>16</v>
      </c>
      <c r="F6" s="89">
        <v>20</v>
      </c>
      <c r="G6" s="90">
        <v>20</v>
      </c>
      <c r="H6" s="89">
        <v>20</v>
      </c>
      <c r="I6" s="90"/>
      <c r="J6" s="89">
        <v>0</v>
      </c>
      <c r="K6" s="91">
        <v>20</v>
      </c>
      <c r="L6" s="89">
        <f>SUM(E6:K6)-16</f>
        <v>80</v>
      </c>
      <c r="M6" s="1"/>
      <c r="N6" s="39"/>
      <c r="O6" s="39"/>
      <c r="P6" s="39"/>
      <c r="Q6" s="39"/>
    </row>
    <row r="7" spans="1:17" ht="15">
      <c r="A7" s="92">
        <v>2</v>
      </c>
      <c r="B7" s="93" t="s">
        <v>41</v>
      </c>
      <c r="C7" s="94" t="s">
        <v>42</v>
      </c>
      <c r="D7" s="95" t="s">
        <v>27</v>
      </c>
      <c r="E7" s="96">
        <v>20</v>
      </c>
      <c r="F7" s="96">
        <v>13</v>
      </c>
      <c r="G7" s="97">
        <v>16</v>
      </c>
      <c r="H7" s="96">
        <v>0</v>
      </c>
      <c r="I7" s="98"/>
      <c r="J7" s="96">
        <v>25</v>
      </c>
      <c r="K7" s="99"/>
      <c r="L7" s="96">
        <f aca="true" t="shared" si="0" ref="L7:L19">SUM(E7:K7)</f>
        <v>74</v>
      </c>
      <c r="N7" s="39"/>
      <c r="O7" s="39"/>
      <c r="P7" s="39"/>
      <c r="Q7" s="39"/>
    </row>
    <row r="8" spans="1:17" ht="15">
      <c r="A8" s="92">
        <v>3</v>
      </c>
      <c r="B8" s="93" t="s">
        <v>51</v>
      </c>
      <c r="C8" s="94" t="s">
        <v>52</v>
      </c>
      <c r="D8" s="95" t="s">
        <v>93</v>
      </c>
      <c r="E8" s="96">
        <v>0</v>
      </c>
      <c r="F8" s="96">
        <v>8</v>
      </c>
      <c r="G8" s="97">
        <v>8</v>
      </c>
      <c r="H8" s="96">
        <v>10</v>
      </c>
      <c r="I8" s="97"/>
      <c r="J8" s="100">
        <v>18</v>
      </c>
      <c r="K8" s="99">
        <v>10</v>
      </c>
      <c r="L8" s="96">
        <f t="shared" si="0"/>
        <v>54</v>
      </c>
      <c r="P8" s="39"/>
      <c r="Q8" s="39"/>
    </row>
    <row r="9" spans="1:12" ht="14.25">
      <c r="A9" s="45">
        <v>4</v>
      </c>
      <c r="B9" s="2" t="s">
        <v>33</v>
      </c>
      <c r="C9" s="7" t="s">
        <v>43</v>
      </c>
      <c r="D9" s="28" t="s">
        <v>27</v>
      </c>
      <c r="E9" s="18">
        <v>0</v>
      </c>
      <c r="F9" s="18">
        <v>10</v>
      </c>
      <c r="G9" s="20">
        <v>13</v>
      </c>
      <c r="H9" s="18">
        <v>0</v>
      </c>
      <c r="I9" s="75"/>
      <c r="J9" s="18">
        <v>21</v>
      </c>
      <c r="K9" s="26"/>
      <c r="L9" s="18">
        <f t="shared" si="0"/>
        <v>44</v>
      </c>
    </row>
    <row r="10" spans="1:17" ht="14.25">
      <c r="A10" s="45">
        <v>5</v>
      </c>
      <c r="B10" s="2" t="s">
        <v>125</v>
      </c>
      <c r="C10" s="7" t="s">
        <v>126</v>
      </c>
      <c r="D10" s="28" t="s">
        <v>21</v>
      </c>
      <c r="E10" s="18">
        <v>0</v>
      </c>
      <c r="F10" s="18">
        <v>4</v>
      </c>
      <c r="G10" s="20">
        <v>4</v>
      </c>
      <c r="H10" s="18">
        <v>16</v>
      </c>
      <c r="I10" s="20"/>
      <c r="J10" s="18"/>
      <c r="K10" s="26">
        <v>13</v>
      </c>
      <c r="L10" s="18">
        <f t="shared" si="0"/>
        <v>37</v>
      </c>
      <c r="P10" s="39"/>
      <c r="Q10" s="39"/>
    </row>
    <row r="11" spans="1:12" ht="14.25">
      <c r="A11" s="8">
        <v>6</v>
      </c>
      <c r="B11" s="2" t="s">
        <v>133</v>
      </c>
      <c r="C11" s="7" t="s">
        <v>132</v>
      </c>
      <c r="D11" s="28" t="s">
        <v>23</v>
      </c>
      <c r="E11" s="18">
        <v>0</v>
      </c>
      <c r="F11" s="18">
        <v>3</v>
      </c>
      <c r="G11" s="20">
        <v>2</v>
      </c>
      <c r="H11" s="18">
        <v>13</v>
      </c>
      <c r="I11" s="20"/>
      <c r="J11" s="18"/>
      <c r="K11" s="26">
        <v>16</v>
      </c>
      <c r="L11" s="18">
        <f t="shared" si="0"/>
        <v>34</v>
      </c>
    </row>
    <row r="12" spans="1:12" ht="14.25">
      <c r="A12" s="8">
        <v>7</v>
      </c>
      <c r="B12" s="2" t="s">
        <v>82</v>
      </c>
      <c r="C12" s="7" t="s">
        <v>127</v>
      </c>
      <c r="D12" s="28" t="s">
        <v>23</v>
      </c>
      <c r="E12" s="18">
        <v>0</v>
      </c>
      <c r="F12" s="18">
        <v>16</v>
      </c>
      <c r="G12" s="20">
        <v>10</v>
      </c>
      <c r="H12" s="18">
        <v>0</v>
      </c>
      <c r="I12" s="20"/>
      <c r="J12" s="18"/>
      <c r="K12" s="26"/>
      <c r="L12" s="18">
        <f t="shared" si="0"/>
        <v>26</v>
      </c>
    </row>
    <row r="13" spans="1:12" ht="14.25">
      <c r="A13" s="8">
        <v>8</v>
      </c>
      <c r="B13" s="2" t="s">
        <v>78</v>
      </c>
      <c r="C13" s="7" t="s">
        <v>79</v>
      </c>
      <c r="D13" s="28" t="s">
        <v>93</v>
      </c>
      <c r="E13" s="18">
        <v>0</v>
      </c>
      <c r="F13" s="18">
        <v>6</v>
      </c>
      <c r="G13" s="20">
        <v>6</v>
      </c>
      <c r="H13" s="18">
        <v>0</v>
      </c>
      <c r="I13" s="20"/>
      <c r="J13" s="18"/>
      <c r="K13" s="26">
        <v>8</v>
      </c>
      <c r="L13" s="18">
        <f t="shared" si="0"/>
        <v>20</v>
      </c>
    </row>
    <row r="14" spans="1:12" ht="14.25">
      <c r="A14" s="8">
        <v>9</v>
      </c>
      <c r="B14" s="2" t="s">
        <v>89</v>
      </c>
      <c r="C14" s="7" t="s">
        <v>73</v>
      </c>
      <c r="D14" s="28" t="s">
        <v>21</v>
      </c>
      <c r="E14" s="18">
        <v>0</v>
      </c>
      <c r="F14" s="18">
        <v>1</v>
      </c>
      <c r="G14" s="20">
        <v>3</v>
      </c>
      <c r="H14" s="18">
        <v>8</v>
      </c>
      <c r="I14" s="20"/>
      <c r="J14" s="18"/>
      <c r="K14" s="26"/>
      <c r="L14" s="18">
        <f t="shared" si="0"/>
        <v>12</v>
      </c>
    </row>
    <row r="15" spans="1:12" ht="14.25">
      <c r="A15" s="8">
        <v>10</v>
      </c>
      <c r="B15" s="2" t="s">
        <v>70</v>
      </c>
      <c r="C15" s="7" t="s">
        <v>71</v>
      </c>
      <c r="D15" s="28" t="s">
        <v>21</v>
      </c>
      <c r="E15" s="18">
        <v>0</v>
      </c>
      <c r="F15" s="18">
        <v>0</v>
      </c>
      <c r="G15" s="20">
        <v>0</v>
      </c>
      <c r="H15" s="18">
        <v>6</v>
      </c>
      <c r="I15" s="20"/>
      <c r="J15" s="18"/>
      <c r="K15" s="26"/>
      <c r="L15" s="18">
        <f t="shared" si="0"/>
        <v>6</v>
      </c>
    </row>
    <row r="16" spans="1:12" ht="14.25">
      <c r="A16" s="8">
        <v>11</v>
      </c>
      <c r="B16" s="2" t="s">
        <v>134</v>
      </c>
      <c r="C16" s="7" t="s">
        <v>135</v>
      </c>
      <c r="D16" s="28" t="s">
        <v>23</v>
      </c>
      <c r="E16" s="18">
        <v>0</v>
      </c>
      <c r="F16" s="18">
        <v>2</v>
      </c>
      <c r="G16" s="20">
        <v>1</v>
      </c>
      <c r="H16" s="18">
        <v>0</v>
      </c>
      <c r="I16" s="20"/>
      <c r="J16" s="18"/>
      <c r="K16" s="26"/>
      <c r="L16" s="18">
        <f t="shared" si="0"/>
        <v>3</v>
      </c>
    </row>
    <row r="17" spans="1:12" ht="14.25">
      <c r="A17" s="8">
        <v>12</v>
      </c>
      <c r="B17" s="2" t="s">
        <v>91</v>
      </c>
      <c r="C17" s="7" t="s">
        <v>71</v>
      </c>
      <c r="D17" s="28" t="s">
        <v>21</v>
      </c>
      <c r="E17" s="18">
        <v>0</v>
      </c>
      <c r="F17" s="18">
        <v>0</v>
      </c>
      <c r="G17" s="20">
        <v>0</v>
      </c>
      <c r="H17" s="18">
        <v>0</v>
      </c>
      <c r="I17" s="20"/>
      <c r="J17" s="18"/>
      <c r="K17" s="26"/>
      <c r="L17" s="18">
        <f t="shared" si="0"/>
        <v>0</v>
      </c>
    </row>
    <row r="18" spans="1:12" ht="14.25">
      <c r="A18" s="8">
        <v>13</v>
      </c>
      <c r="B18" s="4"/>
      <c r="C18" s="3"/>
      <c r="D18" s="27"/>
      <c r="E18" s="18"/>
      <c r="F18" s="18"/>
      <c r="G18" s="20"/>
      <c r="H18" s="18"/>
      <c r="I18" s="20"/>
      <c r="J18" s="18"/>
      <c r="K18" s="63"/>
      <c r="L18" s="18">
        <f t="shared" si="0"/>
        <v>0</v>
      </c>
    </row>
    <row r="19" spans="1:12" ht="15" thickBot="1">
      <c r="A19" s="9">
        <v>14</v>
      </c>
      <c r="B19" s="79"/>
      <c r="C19" s="80"/>
      <c r="D19" s="81"/>
      <c r="E19" s="19"/>
      <c r="F19" s="19"/>
      <c r="G19" s="21"/>
      <c r="H19" s="19"/>
      <c r="I19" s="21"/>
      <c r="J19" s="19"/>
      <c r="K19" s="64"/>
      <c r="L19" s="18">
        <f t="shared" si="0"/>
        <v>0</v>
      </c>
    </row>
  </sheetData>
  <sheetProtection/>
  <mergeCells count="8">
    <mergeCell ref="A1:L1"/>
    <mergeCell ref="A2:L2"/>
    <mergeCell ref="A3:L3"/>
    <mergeCell ref="A4:A5"/>
    <mergeCell ref="B4:B5"/>
    <mergeCell ref="C4:C5"/>
    <mergeCell ref="D4:D5"/>
    <mergeCell ref="L4:L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21"/>
  <sheetViews>
    <sheetView zoomScalePageLayoutView="0" workbookViewId="0" topLeftCell="A3">
      <selection activeCell="Q6" sqref="Q6:Q15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20.59765625" style="0" bestFit="1" customWidth="1"/>
    <col min="5" max="5" width="8.59765625" style="0" bestFit="1" customWidth="1"/>
    <col min="6" max="6" width="11.5" style="0" customWidth="1"/>
    <col min="7" max="7" width="10.3984375" style="0" bestFit="1" customWidth="1"/>
    <col min="8" max="8" width="5.59765625" style="0" bestFit="1" customWidth="1"/>
    <col min="9" max="9" width="11" style="0" bestFit="1" customWidth="1"/>
    <col min="10" max="10" width="10.09765625" style="0" customWidth="1"/>
    <col min="11" max="11" width="13.19921875" style="0" customWidth="1"/>
    <col min="12" max="12" width="7.5" style="0" customWidth="1"/>
    <col min="13" max="16" width="7.8984375" style="0" hidden="1" customWidth="1"/>
    <col min="17" max="18" width="2.8984375" style="0" bestFit="1" customWidth="1"/>
  </cols>
  <sheetData>
    <row r="1" spans="1:12" ht="15">
      <c r="A1" s="117" t="s">
        <v>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4.25">
      <c r="A2" s="118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" thickBot="1">
      <c r="A3" s="123" t="s">
        <v>17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59.25" customHeight="1" thickBot="1">
      <c r="A4" s="115" t="s">
        <v>0</v>
      </c>
      <c r="B4" s="115" t="s">
        <v>1</v>
      </c>
      <c r="C4" s="115" t="s">
        <v>2</v>
      </c>
      <c r="D4" s="115" t="s">
        <v>19</v>
      </c>
      <c r="E4" s="12" t="s">
        <v>99</v>
      </c>
      <c r="F4" s="12" t="s">
        <v>124</v>
      </c>
      <c r="G4" s="12" t="s">
        <v>102</v>
      </c>
      <c r="H4" s="13" t="s">
        <v>5</v>
      </c>
      <c r="I4" s="71" t="s">
        <v>103</v>
      </c>
      <c r="J4" s="12" t="s">
        <v>9</v>
      </c>
      <c r="K4" s="12" t="s">
        <v>105</v>
      </c>
      <c r="L4" s="119" t="s">
        <v>4</v>
      </c>
    </row>
    <row r="5" spans="1:12" ht="23.25" customHeight="1" thickBot="1">
      <c r="A5" s="121"/>
      <c r="B5" s="121"/>
      <c r="C5" s="121"/>
      <c r="D5" s="121"/>
      <c r="E5" s="15" t="s">
        <v>44</v>
      </c>
      <c r="F5" s="15" t="s">
        <v>101</v>
      </c>
      <c r="G5" s="15" t="s">
        <v>80</v>
      </c>
      <c r="H5" s="15" t="s">
        <v>87</v>
      </c>
      <c r="I5" s="70" t="s">
        <v>104</v>
      </c>
      <c r="J5" s="15" t="s">
        <v>149</v>
      </c>
      <c r="K5" s="16" t="s">
        <v>106</v>
      </c>
      <c r="L5" s="120"/>
    </row>
    <row r="6" spans="1:18" ht="15">
      <c r="A6" s="85">
        <v>1</v>
      </c>
      <c r="B6" s="85" t="s">
        <v>33</v>
      </c>
      <c r="C6" s="102" t="s">
        <v>43</v>
      </c>
      <c r="D6" s="88" t="s">
        <v>27</v>
      </c>
      <c r="E6" s="89">
        <v>16</v>
      </c>
      <c r="F6" s="89">
        <v>16</v>
      </c>
      <c r="G6" s="89">
        <v>16</v>
      </c>
      <c r="H6" s="105">
        <v>20</v>
      </c>
      <c r="I6" s="106"/>
      <c r="J6" s="107">
        <v>21</v>
      </c>
      <c r="K6" s="89"/>
      <c r="L6" s="89">
        <f>SUM(E6:K6)</f>
        <v>89</v>
      </c>
      <c r="M6" s="47"/>
      <c r="N6" s="39"/>
      <c r="O6" s="39"/>
      <c r="Q6" s="39"/>
      <c r="R6" s="39"/>
    </row>
    <row r="7" spans="1:12" ht="15">
      <c r="A7" s="92">
        <v>2</v>
      </c>
      <c r="B7" s="92" t="s">
        <v>41</v>
      </c>
      <c r="C7" s="104" t="s">
        <v>42</v>
      </c>
      <c r="D7" s="95" t="s">
        <v>27</v>
      </c>
      <c r="E7" s="96">
        <v>20</v>
      </c>
      <c r="F7" s="96">
        <v>20</v>
      </c>
      <c r="G7" s="96">
        <v>20</v>
      </c>
      <c r="H7" s="108">
        <v>0</v>
      </c>
      <c r="I7" s="109"/>
      <c r="J7" s="97">
        <v>25</v>
      </c>
      <c r="K7" s="96"/>
      <c r="L7" s="96">
        <f>SUM(E7:K7)</f>
        <v>85</v>
      </c>
    </row>
    <row r="8" spans="1:18" ht="15">
      <c r="A8" s="92">
        <v>3</v>
      </c>
      <c r="B8" s="92" t="s">
        <v>51</v>
      </c>
      <c r="C8" s="104" t="s">
        <v>52</v>
      </c>
      <c r="D8" s="95" t="s">
        <v>25</v>
      </c>
      <c r="E8" s="96">
        <v>8</v>
      </c>
      <c r="F8" s="96">
        <v>10</v>
      </c>
      <c r="G8" s="96">
        <v>10</v>
      </c>
      <c r="H8" s="108">
        <v>16</v>
      </c>
      <c r="I8" s="100"/>
      <c r="J8" s="98">
        <v>18</v>
      </c>
      <c r="K8" s="96">
        <v>20</v>
      </c>
      <c r="L8" s="96">
        <f>SUM(E8:K8)-8</f>
        <v>74</v>
      </c>
      <c r="Q8" s="39"/>
      <c r="R8" s="39"/>
    </row>
    <row r="9" spans="1:18" ht="14.25">
      <c r="A9" s="45">
        <v>4</v>
      </c>
      <c r="B9" s="45" t="s">
        <v>72</v>
      </c>
      <c r="C9" s="17" t="s">
        <v>73</v>
      </c>
      <c r="D9" s="28" t="s">
        <v>21</v>
      </c>
      <c r="E9" s="18">
        <v>10</v>
      </c>
      <c r="F9" s="18">
        <v>13</v>
      </c>
      <c r="G9" s="18">
        <v>13</v>
      </c>
      <c r="H9" s="25">
        <v>13</v>
      </c>
      <c r="I9" s="18"/>
      <c r="J9" s="20"/>
      <c r="K9" s="18">
        <v>16</v>
      </c>
      <c r="L9" s="18">
        <f aca="true" t="shared" si="0" ref="L9:L21">SUM(E9:K9)</f>
        <v>65</v>
      </c>
      <c r="Q9" s="39"/>
      <c r="R9" s="39"/>
    </row>
    <row r="10" spans="1:15" ht="14.25">
      <c r="A10" s="45">
        <v>5</v>
      </c>
      <c r="B10" s="45" t="s">
        <v>78</v>
      </c>
      <c r="C10" s="17" t="s">
        <v>79</v>
      </c>
      <c r="D10" s="28" t="s">
        <v>25</v>
      </c>
      <c r="E10" s="18">
        <v>13</v>
      </c>
      <c r="F10" s="18">
        <v>8</v>
      </c>
      <c r="G10" s="18">
        <v>8</v>
      </c>
      <c r="H10" s="25">
        <v>0</v>
      </c>
      <c r="I10" s="18"/>
      <c r="J10" s="20">
        <v>15</v>
      </c>
      <c r="K10" s="18">
        <v>13</v>
      </c>
      <c r="L10" s="18">
        <f t="shared" si="0"/>
        <v>57</v>
      </c>
      <c r="N10" s="39"/>
      <c r="O10" s="39"/>
    </row>
    <row r="11" spans="1:17" ht="14.25">
      <c r="A11" s="8">
        <v>6</v>
      </c>
      <c r="B11" s="45" t="s">
        <v>41</v>
      </c>
      <c r="C11" s="17" t="s">
        <v>79</v>
      </c>
      <c r="D11" s="28" t="s">
        <v>27</v>
      </c>
      <c r="E11" s="18">
        <v>0</v>
      </c>
      <c r="F11" s="18">
        <v>6</v>
      </c>
      <c r="G11" s="18">
        <v>6</v>
      </c>
      <c r="H11" s="25">
        <v>10</v>
      </c>
      <c r="I11" s="18"/>
      <c r="J11" s="20">
        <v>13</v>
      </c>
      <c r="K11" s="18"/>
      <c r="L11" s="18">
        <f t="shared" si="0"/>
        <v>35</v>
      </c>
      <c r="O11" s="39"/>
      <c r="Q11" s="39"/>
    </row>
    <row r="12" spans="1:18" ht="14.25">
      <c r="A12" s="8">
        <v>7</v>
      </c>
      <c r="B12" s="45" t="s">
        <v>125</v>
      </c>
      <c r="C12" s="17" t="s">
        <v>126</v>
      </c>
      <c r="D12" s="28" t="s">
        <v>21</v>
      </c>
      <c r="E12" s="18">
        <v>0</v>
      </c>
      <c r="F12" s="18">
        <v>3</v>
      </c>
      <c r="G12" s="18">
        <v>4</v>
      </c>
      <c r="H12" s="25">
        <v>8</v>
      </c>
      <c r="I12" s="18"/>
      <c r="J12" s="20"/>
      <c r="K12" s="18">
        <v>10</v>
      </c>
      <c r="L12" s="18">
        <f t="shared" si="0"/>
        <v>25</v>
      </c>
      <c r="N12" s="39"/>
      <c r="Q12" s="39"/>
      <c r="R12" s="39"/>
    </row>
    <row r="13" spans="1:12" ht="14.25">
      <c r="A13" s="8">
        <v>8</v>
      </c>
      <c r="B13" s="45" t="s">
        <v>141</v>
      </c>
      <c r="C13" s="17" t="s">
        <v>79</v>
      </c>
      <c r="D13" s="28" t="s">
        <v>20</v>
      </c>
      <c r="E13" s="38">
        <v>0</v>
      </c>
      <c r="F13" s="38">
        <v>0</v>
      </c>
      <c r="G13" s="38">
        <v>0</v>
      </c>
      <c r="H13" s="73">
        <v>4</v>
      </c>
      <c r="I13" s="38"/>
      <c r="J13" s="74">
        <v>8</v>
      </c>
      <c r="K13" s="38">
        <v>6</v>
      </c>
      <c r="L13" s="18">
        <f t="shared" si="0"/>
        <v>18</v>
      </c>
    </row>
    <row r="14" spans="1:12" ht="14.25">
      <c r="A14" s="8">
        <v>9</v>
      </c>
      <c r="B14" s="45" t="s">
        <v>150</v>
      </c>
      <c r="C14" s="17" t="s">
        <v>151</v>
      </c>
      <c r="D14" s="28" t="s">
        <v>86</v>
      </c>
      <c r="E14" s="18">
        <v>0</v>
      </c>
      <c r="F14" s="18">
        <v>0</v>
      </c>
      <c r="G14" s="18">
        <v>0</v>
      </c>
      <c r="H14" s="25">
        <v>0</v>
      </c>
      <c r="I14" s="18"/>
      <c r="J14" s="20">
        <v>9</v>
      </c>
      <c r="K14" s="18">
        <v>8</v>
      </c>
      <c r="L14" s="18">
        <f t="shared" si="0"/>
        <v>17</v>
      </c>
    </row>
    <row r="15" spans="1:12" ht="14.25">
      <c r="A15" s="8">
        <v>10</v>
      </c>
      <c r="B15" s="45" t="s">
        <v>110</v>
      </c>
      <c r="C15" s="17" t="s">
        <v>111</v>
      </c>
      <c r="D15" s="28" t="s">
        <v>29</v>
      </c>
      <c r="E15" s="18">
        <v>6</v>
      </c>
      <c r="F15" s="18">
        <v>0</v>
      </c>
      <c r="G15" s="18">
        <v>0</v>
      </c>
      <c r="H15" s="25">
        <v>0</v>
      </c>
      <c r="I15" s="18"/>
      <c r="J15" s="20">
        <v>11</v>
      </c>
      <c r="K15" s="18"/>
      <c r="L15" s="18">
        <f t="shared" si="0"/>
        <v>17</v>
      </c>
    </row>
    <row r="16" spans="1:12" ht="14.25">
      <c r="A16" s="8">
        <v>11</v>
      </c>
      <c r="B16" s="45" t="s">
        <v>89</v>
      </c>
      <c r="C16" s="17" t="s">
        <v>73</v>
      </c>
      <c r="D16" s="28" t="s">
        <v>21</v>
      </c>
      <c r="E16" s="18">
        <v>0</v>
      </c>
      <c r="F16" s="18">
        <v>2</v>
      </c>
      <c r="G16" s="18">
        <v>1</v>
      </c>
      <c r="H16" s="25">
        <v>6</v>
      </c>
      <c r="I16" s="18"/>
      <c r="J16" s="20"/>
      <c r="K16" s="18"/>
      <c r="L16" s="18">
        <f t="shared" si="0"/>
        <v>9</v>
      </c>
    </row>
    <row r="17" spans="1:12" ht="14.25">
      <c r="A17" s="8">
        <v>12</v>
      </c>
      <c r="B17" s="45" t="s">
        <v>82</v>
      </c>
      <c r="C17" s="17" t="s">
        <v>83</v>
      </c>
      <c r="D17" s="28" t="s">
        <v>23</v>
      </c>
      <c r="E17" s="18">
        <v>0</v>
      </c>
      <c r="F17" s="18">
        <v>4</v>
      </c>
      <c r="G17" s="18">
        <v>3</v>
      </c>
      <c r="H17" s="25">
        <v>0</v>
      </c>
      <c r="I17" s="18"/>
      <c r="J17" s="20"/>
      <c r="K17" s="18"/>
      <c r="L17" s="18">
        <f t="shared" si="0"/>
        <v>7</v>
      </c>
    </row>
    <row r="18" spans="1:12" ht="14.25">
      <c r="A18" s="8">
        <v>13</v>
      </c>
      <c r="B18" s="45" t="s">
        <v>82</v>
      </c>
      <c r="C18" s="17" t="s">
        <v>127</v>
      </c>
      <c r="D18" s="28" t="s">
        <v>23</v>
      </c>
      <c r="E18" s="18">
        <v>0</v>
      </c>
      <c r="F18" s="18">
        <v>1</v>
      </c>
      <c r="G18" s="18">
        <v>2</v>
      </c>
      <c r="H18" s="25">
        <v>0</v>
      </c>
      <c r="I18" s="18"/>
      <c r="J18" s="20"/>
      <c r="K18" s="18"/>
      <c r="L18" s="18">
        <f t="shared" si="0"/>
        <v>3</v>
      </c>
    </row>
    <row r="19" spans="1:12" ht="14.25">
      <c r="A19" s="8">
        <v>14</v>
      </c>
      <c r="B19" s="45" t="s">
        <v>142</v>
      </c>
      <c r="C19" s="17" t="s">
        <v>143</v>
      </c>
      <c r="D19" s="28" t="s">
        <v>24</v>
      </c>
      <c r="E19" s="38">
        <v>0</v>
      </c>
      <c r="F19" s="38">
        <v>0</v>
      </c>
      <c r="G19" s="38">
        <v>0</v>
      </c>
      <c r="H19" s="73">
        <v>3</v>
      </c>
      <c r="I19" s="38"/>
      <c r="J19" s="74"/>
      <c r="K19" s="38"/>
      <c r="L19" s="18">
        <f t="shared" si="0"/>
        <v>3</v>
      </c>
    </row>
    <row r="20" spans="1:109" ht="14.25">
      <c r="A20" s="45">
        <v>15</v>
      </c>
      <c r="B20" s="45" t="s">
        <v>144</v>
      </c>
      <c r="C20" s="17" t="s">
        <v>145</v>
      </c>
      <c r="D20" s="28" t="s">
        <v>24</v>
      </c>
      <c r="E20" s="18">
        <v>0</v>
      </c>
      <c r="F20" s="18">
        <v>0</v>
      </c>
      <c r="G20" s="18">
        <v>0</v>
      </c>
      <c r="H20" s="25">
        <v>2</v>
      </c>
      <c r="I20" s="18"/>
      <c r="J20" s="20"/>
      <c r="K20" s="18"/>
      <c r="L20" s="18">
        <f t="shared" si="0"/>
        <v>2</v>
      </c>
      <c r="DE20" t="s">
        <v>92</v>
      </c>
    </row>
    <row r="21" spans="1:12" ht="15" thickBot="1">
      <c r="A21" s="9">
        <v>16</v>
      </c>
      <c r="B21" s="46" t="s">
        <v>70</v>
      </c>
      <c r="C21" s="82" t="s">
        <v>90</v>
      </c>
      <c r="D21" s="81" t="s">
        <v>21</v>
      </c>
      <c r="E21" s="19">
        <v>0</v>
      </c>
      <c r="F21" s="19">
        <v>0</v>
      </c>
      <c r="G21" s="19">
        <v>0</v>
      </c>
      <c r="H21" s="72">
        <v>1</v>
      </c>
      <c r="I21" s="19"/>
      <c r="J21" s="21"/>
      <c r="K21" s="19"/>
      <c r="L21" s="19">
        <f t="shared" si="0"/>
        <v>1</v>
      </c>
    </row>
  </sheetData>
  <sheetProtection/>
  <mergeCells count="8">
    <mergeCell ref="A1:L1"/>
    <mergeCell ref="A2:L2"/>
    <mergeCell ref="A3:L3"/>
    <mergeCell ref="A4:A5"/>
    <mergeCell ref="B4:B5"/>
    <mergeCell ref="C4:C5"/>
    <mergeCell ref="D4:D5"/>
    <mergeCell ref="L4:L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G19" sqref="A1:J19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10" style="0" customWidth="1"/>
    <col min="4" max="4" width="11.59765625" style="0" bestFit="1" customWidth="1"/>
    <col min="5" max="5" width="10.3984375" style="0" bestFit="1" customWidth="1"/>
    <col min="6" max="6" width="10.09765625" style="0" bestFit="1" customWidth="1"/>
    <col min="7" max="7" width="11" style="0" bestFit="1" customWidth="1"/>
    <col min="8" max="8" width="13.59765625" style="0" customWidth="1"/>
    <col min="9" max="9" width="9.8984375" style="0" bestFit="1" customWidth="1"/>
    <col min="10" max="10" width="6.19921875" style="0" bestFit="1" customWidth="1"/>
  </cols>
  <sheetData>
    <row r="1" spans="1:10" ht="14.25">
      <c r="A1" s="124" t="s">
        <v>98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thickBot="1">
      <c r="A2" s="125" t="s">
        <v>30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3" ht="45.75" thickBot="1">
      <c r="A3" s="115" t="s">
        <v>0</v>
      </c>
      <c r="B3" s="115" t="s">
        <v>19</v>
      </c>
      <c r="C3" s="12" t="s">
        <v>99</v>
      </c>
      <c r="D3" s="12" t="s">
        <v>100</v>
      </c>
      <c r="E3" s="12" t="s">
        <v>102</v>
      </c>
      <c r="F3" s="13" t="s">
        <v>5</v>
      </c>
      <c r="G3" s="71" t="s">
        <v>103</v>
      </c>
      <c r="H3" s="12" t="s">
        <v>105</v>
      </c>
      <c r="I3" s="12" t="s">
        <v>9</v>
      </c>
      <c r="J3" s="119" t="s">
        <v>4</v>
      </c>
      <c r="M3" s="84"/>
    </row>
    <row r="4" spans="1:10" ht="15" customHeight="1" thickBot="1">
      <c r="A4" s="116"/>
      <c r="B4" s="114"/>
      <c r="C4" s="15" t="s">
        <v>44</v>
      </c>
      <c r="D4" s="15" t="s">
        <v>101</v>
      </c>
      <c r="E4" s="15" t="s">
        <v>80</v>
      </c>
      <c r="F4" s="15" t="s">
        <v>87</v>
      </c>
      <c r="G4" s="70" t="s">
        <v>104</v>
      </c>
      <c r="H4" s="16" t="s">
        <v>106</v>
      </c>
      <c r="I4" s="15" t="s">
        <v>12</v>
      </c>
      <c r="J4" s="120"/>
    </row>
    <row r="5" spans="1:10" ht="15">
      <c r="A5" s="85">
        <v>1</v>
      </c>
      <c r="B5" s="134" t="s">
        <v>27</v>
      </c>
      <c r="C5" s="89">
        <v>129</v>
      </c>
      <c r="D5" s="90">
        <v>128</v>
      </c>
      <c r="E5" s="89">
        <v>145</v>
      </c>
      <c r="F5" s="89">
        <v>94</v>
      </c>
      <c r="G5" s="89">
        <v>0</v>
      </c>
      <c r="H5" s="100">
        <v>33</v>
      </c>
      <c r="I5" s="100">
        <v>227</v>
      </c>
      <c r="J5" s="91">
        <f aca="true" t="shared" si="0" ref="J5:J12">SUM(C5:I5)</f>
        <v>756</v>
      </c>
    </row>
    <row r="6" spans="1:10" ht="15">
      <c r="A6" s="92">
        <v>2</v>
      </c>
      <c r="B6" s="135" t="s">
        <v>21</v>
      </c>
      <c r="C6" s="96">
        <v>73</v>
      </c>
      <c r="D6" s="97">
        <v>117</v>
      </c>
      <c r="E6" s="96">
        <v>132</v>
      </c>
      <c r="F6" s="96">
        <v>171</v>
      </c>
      <c r="G6" s="96">
        <v>0</v>
      </c>
      <c r="H6" s="96">
        <v>147</v>
      </c>
      <c r="I6" s="96">
        <v>0</v>
      </c>
      <c r="J6" s="99">
        <f t="shared" si="0"/>
        <v>640</v>
      </c>
    </row>
    <row r="7" spans="1:10" ht="15">
      <c r="A7" s="92">
        <v>3</v>
      </c>
      <c r="B7" s="136" t="s">
        <v>25</v>
      </c>
      <c r="C7" s="96">
        <v>54</v>
      </c>
      <c r="D7" s="97">
        <v>68</v>
      </c>
      <c r="E7" s="96">
        <v>72</v>
      </c>
      <c r="F7" s="96">
        <v>72</v>
      </c>
      <c r="G7" s="96">
        <v>0</v>
      </c>
      <c r="H7" s="96">
        <v>64</v>
      </c>
      <c r="I7" s="96">
        <v>72</v>
      </c>
      <c r="J7" s="99">
        <f t="shared" si="0"/>
        <v>402</v>
      </c>
    </row>
    <row r="8" spans="1:11" ht="14.25">
      <c r="A8" s="45">
        <v>4</v>
      </c>
      <c r="B8" s="48" t="s">
        <v>29</v>
      </c>
      <c r="C8" s="18">
        <v>46</v>
      </c>
      <c r="D8" s="20">
        <v>30</v>
      </c>
      <c r="E8" s="18">
        <v>30</v>
      </c>
      <c r="F8" s="18">
        <v>27</v>
      </c>
      <c r="G8" s="18">
        <v>0</v>
      </c>
      <c r="H8" s="83">
        <v>24</v>
      </c>
      <c r="I8" s="83">
        <v>63</v>
      </c>
      <c r="J8" s="26">
        <f t="shared" si="0"/>
        <v>220</v>
      </c>
      <c r="K8" s="69"/>
    </row>
    <row r="9" spans="1:11" ht="14.25">
      <c r="A9" s="45">
        <v>5</v>
      </c>
      <c r="B9" s="48" t="s">
        <v>20</v>
      </c>
      <c r="C9" s="18">
        <v>9</v>
      </c>
      <c r="D9" s="20">
        <v>16</v>
      </c>
      <c r="E9" s="18">
        <v>0</v>
      </c>
      <c r="F9" s="18">
        <v>12</v>
      </c>
      <c r="G9" s="18">
        <v>0</v>
      </c>
      <c r="H9" s="18">
        <v>26</v>
      </c>
      <c r="I9" s="18">
        <v>39</v>
      </c>
      <c r="J9" s="26">
        <f t="shared" si="0"/>
        <v>102</v>
      </c>
      <c r="K9" s="69"/>
    </row>
    <row r="10" spans="1:11" ht="14.25">
      <c r="A10" s="45">
        <v>6</v>
      </c>
      <c r="B10" s="48" t="s">
        <v>23</v>
      </c>
      <c r="C10" s="18">
        <v>0</v>
      </c>
      <c r="D10" s="20">
        <v>31</v>
      </c>
      <c r="E10" s="18">
        <v>21</v>
      </c>
      <c r="F10" s="18">
        <v>17</v>
      </c>
      <c r="G10" s="18">
        <v>0</v>
      </c>
      <c r="H10" s="38">
        <v>30</v>
      </c>
      <c r="I10" s="38">
        <v>0</v>
      </c>
      <c r="J10" s="26">
        <f t="shared" si="0"/>
        <v>99</v>
      </c>
      <c r="K10" s="67"/>
    </row>
    <row r="11" spans="1:10" ht="14.25">
      <c r="A11" s="45">
        <v>7</v>
      </c>
      <c r="B11" s="48" t="s">
        <v>22</v>
      </c>
      <c r="C11" s="18">
        <v>0</v>
      </c>
      <c r="D11" s="20">
        <v>0</v>
      </c>
      <c r="E11" s="18">
        <v>7</v>
      </c>
      <c r="F11" s="18">
        <v>0</v>
      </c>
      <c r="G11" s="18">
        <v>0</v>
      </c>
      <c r="H11" s="18">
        <v>14</v>
      </c>
      <c r="I11" s="18">
        <v>22</v>
      </c>
      <c r="J11" s="26">
        <f t="shared" si="0"/>
        <v>43</v>
      </c>
    </row>
    <row r="12" spans="1:10" ht="15" thickBot="1">
      <c r="A12" s="46">
        <v>8</v>
      </c>
      <c r="B12" s="49" t="s">
        <v>24</v>
      </c>
      <c r="C12" s="19">
        <v>3</v>
      </c>
      <c r="D12" s="21">
        <v>0</v>
      </c>
      <c r="E12" s="19">
        <v>0</v>
      </c>
      <c r="F12" s="19">
        <v>5</v>
      </c>
      <c r="G12" s="19">
        <v>0</v>
      </c>
      <c r="H12" s="72">
        <v>0</v>
      </c>
      <c r="I12" s="19">
        <v>5</v>
      </c>
      <c r="J12" s="64">
        <f t="shared" si="0"/>
        <v>13</v>
      </c>
    </row>
  </sheetData>
  <sheetProtection/>
  <mergeCells count="5">
    <mergeCell ref="A1:J1"/>
    <mergeCell ref="A2:J2"/>
    <mergeCell ref="A3:A4"/>
    <mergeCell ref="B3:B4"/>
    <mergeCell ref="J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118" t="s">
        <v>32</v>
      </c>
      <c r="B1" s="118"/>
      <c r="C1" s="118"/>
      <c r="D1" s="118"/>
      <c r="E1" s="118"/>
      <c r="F1" s="118"/>
      <c r="G1" s="118"/>
      <c r="H1" s="118"/>
      <c r="I1" s="118"/>
    </row>
    <row r="2" spans="1:9" ht="15" thickBot="1">
      <c r="A2" s="123" t="s">
        <v>30</v>
      </c>
      <c r="B2" s="123"/>
      <c r="C2" s="123"/>
      <c r="D2" s="123"/>
      <c r="E2" s="123"/>
      <c r="F2" s="123"/>
      <c r="G2" s="123"/>
      <c r="H2" s="123"/>
      <c r="I2" s="123"/>
    </row>
    <row r="3" spans="1:9" ht="57" thickBot="1">
      <c r="A3" s="115" t="s">
        <v>0</v>
      </c>
      <c r="B3" s="115" t="s">
        <v>19</v>
      </c>
      <c r="C3" s="12" t="s">
        <v>35</v>
      </c>
      <c r="D3" s="12" t="s">
        <v>9</v>
      </c>
      <c r="E3" s="14" t="s">
        <v>5</v>
      </c>
      <c r="F3" s="14" t="s">
        <v>31</v>
      </c>
      <c r="G3" s="13" t="s">
        <v>6</v>
      </c>
      <c r="H3" s="13" t="s">
        <v>13</v>
      </c>
      <c r="I3" s="119" t="s">
        <v>4</v>
      </c>
    </row>
    <row r="4" spans="1:9" ht="15" thickBot="1">
      <c r="A4" s="116"/>
      <c r="B4" s="114"/>
      <c r="C4" s="32" t="s">
        <v>7</v>
      </c>
      <c r="D4" s="35" t="s">
        <v>8</v>
      </c>
      <c r="E4" s="32" t="s">
        <v>14</v>
      </c>
      <c r="F4" s="36" t="s">
        <v>10</v>
      </c>
      <c r="G4" s="33" t="s">
        <v>11</v>
      </c>
      <c r="H4" s="34" t="s">
        <v>12</v>
      </c>
      <c r="I4" s="126"/>
    </row>
    <row r="5" spans="1:9" ht="14.25">
      <c r="A5" s="53">
        <v>1</v>
      </c>
      <c r="B5" s="54" t="s">
        <v>27</v>
      </c>
      <c r="C5" s="57" t="e">
        <f>'C-2'!E29+'C-1 M '!#REF!+'K-1 M'!#REF!+'C-1K '!#REF!+'K-1K'!#REF!</f>
        <v>#REF!</v>
      </c>
      <c r="D5" s="57" t="e">
        <f>'C-2'!J29+'C-1 M '!#REF!+'K-1 M'!#REF!+'C-1K '!#REF!+'K-1K'!#REF!</f>
        <v>#REF!</v>
      </c>
      <c r="E5" s="57" t="e">
        <f>'C-2'!K29+'C-1 M '!#REF!+'K-1 M'!#REF!+'C-1K '!#REF!+'K-1K'!#REF!</f>
        <v>#REF!</v>
      </c>
      <c r="F5" s="57" t="e">
        <f>'C-2'!#REF!+'C-1 M '!#REF!+'K-1 M'!#REF!+'C-1K '!#REF!+'K-1K'!#REF!</f>
        <v>#REF!</v>
      </c>
      <c r="G5" s="50" t="e">
        <f>'C-2'!#REF!+'C-1 M '!#REF!+'K-1 M'!#REF!+'C-1K '!#REF!+'K-1K'!#REF!</f>
        <v>#REF!</v>
      </c>
      <c r="H5" s="50" t="e">
        <f>'C-2'!#REF!+'C-1 M '!#REF!+'K-1 M'!#REF!+'C-1K '!#REF!+'K-1K'!#REF!</f>
        <v>#REF!</v>
      </c>
      <c r="I5" s="50" t="e">
        <f aca="true" t="shared" si="0" ref="I5:I12">SUM(C5:H5)</f>
        <v>#REF!</v>
      </c>
    </row>
    <row r="6" spans="1:9" ht="14.25">
      <c r="A6" s="55">
        <v>2</v>
      </c>
      <c r="B6" s="59" t="s">
        <v>25</v>
      </c>
      <c r="C6" s="58" t="e">
        <f>'C-2'!E36+'C-1 M '!#REF!+'K-1 M'!#REF!+'C-1K '!#REF!+'K-1K'!#REF!</f>
        <v>#REF!</v>
      </c>
      <c r="D6" s="58" t="e">
        <f>'C-2'!J36+'C-1 M '!#REF!+'K-1 M'!#REF!+'C-1K '!#REF!+'K-1K'!#REF!</f>
        <v>#REF!</v>
      </c>
      <c r="E6" s="58" t="e">
        <f>'C-2'!K36+'C-1 M '!#REF!+'K-1 M'!#REF!+'C-1K '!#REF!+'K-1K'!#REF!</f>
        <v>#REF!</v>
      </c>
      <c r="F6" s="58" t="e">
        <f>'C-2'!#REF!+'C-1 M '!#REF!+'K-1 M'!#REF!+'C-1K '!#REF!+'K-1K'!#REF!</f>
        <v>#REF!</v>
      </c>
      <c r="G6" s="51" t="e">
        <f>'C-2'!#REF!+'C-1 M '!#REF!+'K-1 M'!#REF!+'C-1K '!#REF!+'K-1K'!#REF!</f>
        <v>#REF!</v>
      </c>
      <c r="H6" s="51" t="e">
        <f>'C-2'!#REF!+'C-1 M '!#REF!+'K-1 M'!#REF!+'C-1K '!#REF!+'K-1K'!#REF!</f>
        <v>#REF!</v>
      </c>
      <c r="I6" s="51" t="e">
        <f t="shared" si="0"/>
        <v>#REF!</v>
      </c>
    </row>
    <row r="7" spans="1:9" ht="14.25">
      <c r="A7" s="55">
        <v>3</v>
      </c>
      <c r="B7" s="56" t="s">
        <v>23</v>
      </c>
      <c r="C7" s="58" t="e">
        <f>'C-2'!E30+'C-1 M '!#REF!+'K-1 M'!#REF!+'C-1K '!#REF!+'K-1K'!#REF!</f>
        <v>#REF!</v>
      </c>
      <c r="D7" s="58" t="e">
        <f>'C-2'!J30+'C-1 M '!#REF!+'K-1 M'!#REF!+'C-1K '!#REF!+'K-1K'!#REF!</f>
        <v>#REF!</v>
      </c>
      <c r="E7" s="58" t="e">
        <f>'C-2'!K30+'C-1 M '!#REF!+'K-1 M'!#REF!+'C-1K '!#REF!+'K-1K'!#REF!</f>
        <v>#REF!</v>
      </c>
      <c r="F7" s="58" t="e">
        <f>'C-2'!#REF!+'C-1 M '!#REF!+'K-1 M'!#REF!+'C-1K '!#REF!+'K-1K'!#REF!</f>
        <v>#REF!</v>
      </c>
      <c r="G7" s="51" t="e">
        <f>'C-2'!#REF!+'C-1 M '!#REF!+'K-1 M'!#REF!+'C-1K '!#REF!+'K-1K'!#REF!</f>
        <v>#REF!</v>
      </c>
      <c r="H7" s="51" t="e">
        <f>'C-2'!#REF!+'C-1 M '!#REF!+'K-1 M'!#REF!+'C-1K '!#REF!+'K-1K'!#REF!</f>
        <v>#REF!</v>
      </c>
      <c r="I7" s="51" t="e">
        <f t="shared" si="0"/>
        <v>#REF!</v>
      </c>
    </row>
    <row r="8" spans="1:9" ht="14.25">
      <c r="A8" s="45">
        <v>4</v>
      </c>
      <c r="B8" s="48" t="s">
        <v>21</v>
      </c>
      <c r="C8" s="25" t="e">
        <f>'C-2'!E35+'C-1 M '!#REF!+'K-1 M'!#REF!+'C-1K '!#REF!+'K-1K'!#REF!</f>
        <v>#REF!</v>
      </c>
      <c r="D8" s="25" t="e">
        <f>'C-2'!J35+'C-1 M '!#REF!+'K-1 M'!#REF!+'C-1K '!#REF!+'K-1K'!#REF!</f>
        <v>#REF!</v>
      </c>
      <c r="E8" s="25" t="e">
        <f>'C-2'!K35+'C-1 M '!#REF!+'K-1 M'!#REF!+'C-1K '!#REF!+'K-1K'!#REF!</f>
        <v>#REF!</v>
      </c>
      <c r="F8" s="25" t="e">
        <f>'C-2'!#REF!+'C-1 M '!#REF!+'K-1 M'!#REF!+'C-1K '!#REF!+'K-1K'!#REF!</f>
        <v>#REF!</v>
      </c>
      <c r="G8" s="18" t="e">
        <f>'C-2'!#REF!+'C-1 M '!#REF!+'K-1 M'!#REF!+'C-1K '!#REF!+'K-1K'!#REF!</f>
        <v>#REF!</v>
      </c>
      <c r="H8" s="18" t="e">
        <f>'C-2'!#REF!+'C-1 M '!#REF!+'K-1 M'!#REF!+'C-1K '!#REF!+'K-1K'!#REF!</f>
        <v>#REF!</v>
      </c>
      <c r="I8" s="18" t="e">
        <f t="shared" si="0"/>
        <v>#REF!</v>
      </c>
    </row>
    <row r="9" spans="1:9" ht="14.25">
      <c r="A9" s="45">
        <v>5</v>
      </c>
      <c r="B9" s="48" t="s">
        <v>29</v>
      </c>
      <c r="C9" s="25" t="e">
        <f>'C-2'!E33+'C-1 M '!#REF!+'K-1 M'!#REF!+'C-1K '!#REF!+'K-1K'!#REF!</f>
        <v>#REF!</v>
      </c>
      <c r="D9" s="25" t="e">
        <f>'C-2'!J33+'C-1 M '!#REF!+'K-1 M'!#REF!+'C-1K '!#REF!+'K-1K'!#REF!</f>
        <v>#REF!</v>
      </c>
      <c r="E9" s="25" t="e">
        <f>'C-2'!K33+'C-1 M '!#REF!+'K-1 M'!#REF!+'C-1K '!#REF!+'K-1K'!#REF!</f>
        <v>#REF!</v>
      </c>
      <c r="F9" s="25" t="e">
        <f>'C-2'!#REF!+'C-1 M '!#REF!+'K-1 M'!#REF!+'C-1K '!#REF!+'K-1K'!#REF!</f>
        <v>#REF!</v>
      </c>
      <c r="G9" s="18" t="e">
        <f>'C-2'!#REF!+'C-1 M '!#REF!+'K-1 M'!#REF!+'C-1K '!#REF!+'K-1K'!#REF!</f>
        <v>#REF!</v>
      </c>
      <c r="H9" s="18" t="e">
        <f>'C-2'!#REF!+'C-1 M '!#REF!+'K-1 M'!#REF!+'C-1K '!#REF!+'K-1K'!#REF!</f>
        <v>#REF!</v>
      </c>
      <c r="I9" s="18" t="e">
        <f t="shared" si="0"/>
        <v>#REF!</v>
      </c>
    </row>
    <row r="10" spans="1:9" ht="14.25">
      <c r="A10" s="45">
        <v>6</v>
      </c>
      <c r="B10" s="48" t="s">
        <v>22</v>
      </c>
      <c r="C10" s="25" t="e">
        <f>'C-2'!E32+'C-1 M '!#REF!+'K-1 M'!#REF!+'C-1K '!#REF!+'K-1K'!#REF!</f>
        <v>#REF!</v>
      </c>
      <c r="D10" s="25" t="e">
        <f>'C-2'!J32+'C-1 M '!#REF!+'K-1 M'!#REF!+'C-1K '!#REF!+'K-1K'!#REF!</f>
        <v>#REF!</v>
      </c>
      <c r="E10" s="25" t="e">
        <f>'C-2'!K32+'C-1 M '!#REF!+'K-1 M'!#REF!+'C-1K '!#REF!+'K-1K'!#REF!</f>
        <v>#REF!</v>
      </c>
      <c r="F10" s="25" t="e">
        <f>'C-2'!#REF!+'C-1 M '!#REF!+'K-1 M'!#REF!+'C-1K '!#REF!+'K-1K'!#REF!</f>
        <v>#REF!</v>
      </c>
      <c r="G10" s="18" t="e">
        <f>'C-2'!#REF!+'C-1 M '!#REF!+'K-1 M'!#REF!+'C-1K '!#REF!+'K-1K'!#REF!</f>
        <v>#REF!</v>
      </c>
      <c r="H10" s="18" t="e">
        <f>'C-2'!#REF!+'C-1 M '!#REF!+'K-1 M'!#REF!+'C-1K '!#REF!+'K-1K'!#REF!</f>
        <v>#REF!</v>
      </c>
      <c r="I10" s="18" t="e">
        <f t="shared" si="0"/>
        <v>#REF!</v>
      </c>
    </row>
    <row r="11" spans="1:9" ht="14.25">
      <c r="A11" s="45">
        <v>7</v>
      </c>
      <c r="B11" s="48" t="s">
        <v>24</v>
      </c>
      <c r="C11" s="25" t="e">
        <f>'C-2'!E34+'C-1 M '!#REF!+'K-1 M'!#REF!+'C-1K '!#REF!+'K-1K'!#REF!</f>
        <v>#REF!</v>
      </c>
      <c r="D11" s="25" t="e">
        <f>'C-2'!J34+'C-1 M '!#REF!+'K-1 M'!#REF!+'C-1K '!#REF!+'K-1K'!#REF!</f>
        <v>#REF!</v>
      </c>
      <c r="E11" s="25" t="e">
        <f>'C-2'!K34+'C-1 M '!#REF!+'K-1 M'!#REF!+'C-1K '!#REF!+'K-1K'!#REF!</f>
        <v>#REF!</v>
      </c>
      <c r="F11" s="25" t="e">
        <f>'C-2'!#REF!+'C-1 M '!#REF!+'K-1 M'!#REF!+'C-1K '!#REF!+'K-1K'!#REF!</f>
        <v>#REF!</v>
      </c>
      <c r="G11" s="18" t="e">
        <f>'C-2'!#REF!+'C-1 M '!#REF!+'K-1 M'!#REF!+'C-1K '!#REF!+'K-1K'!#REF!</f>
        <v>#REF!</v>
      </c>
      <c r="H11" s="18" t="e">
        <f>'C-2'!#REF!+'C-1 M '!#REF!+'K-1 M'!#REF!+'C-1K '!#REF!+'K-1K'!#REF!</f>
        <v>#REF!</v>
      </c>
      <c r="I11" s="18" t="e">
        <f t="shared" si="0"/>
        <v>#REF!</v>
      </c>
    </row>
    <row r="12" spans="1:9" ht="15" thickBot="1">
      <c r="A12" s="46">
        <v>8</v>
      </c>
      <c r="B12" s="60" t="s">
        <v>20</v>
      </c>
      <c r="C12" s="61" t="e">
        <f>'C-2'!E31+'C-1 M '!#REF!+'K-1 M'!#REF!+'C-1K '!#REF!+'K-1K'!#REF!</f>
        <v>#REF!</v>
      </c>
      <c r="D12" s="61" t="e">
        <f>'C-2'!J31+'C-1 M '!#REF!+'K-1 M'!#REF!+'C-1K '!#REF!+'K-1K'!#REF!</f>
        <v>#REF!</v>
      </c>
      <c r="E12" s="61" t="e">
        <f>'C-2'!K31+'C-1 M '!#REF!+'K-1 M'!#REF!+'C-1K '!#REF!+'K-1K'!#REF!</f>
        <v>#REF!</v>
      </c>
      <c r="F12" s="61" t="e">
        <f>'C-2'!#REF!+'C-1 M '!#REF!+'K-1 M'!#REF!+'C-1K '!#REF!+'K-1K'!#REF!</f>
        <v>#REF!</v>
      </c>
      <c r="G12" s="52" t="e">
        <f>'C-2'!#REF!+'C-1 M '!#REF!+'K-1 M'!#REF!+'C-1K '!#REF!+'K-1K'!#REF!</f>
        <v>#REF!</v>
      </c>
      <c r="H12" s="52" t="e">
        <f>'C-2'!#REF!+'C-1 M '!#REF!+'K-1 M'!#REF!+'C-1K '!#REF!+'K-1K'!#REF!</f>
        <v>#REF!</v>
      </c>
      <c r="I12" s="52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2021-10-28T06:22:35Z</cp:lastPrinted>
  <dcterms:created xsi:type="dcterms:W3CDTF">2009-05-03T16:43:55Z</dcterms:created>
  <dcterms:modified xsi:type="dcterms:W3CDTF">2021-10-28T06:23:03Z</dcterms:modified>
  <cp:category/>
  <cp:version/>
  <cp:contentType/>
  <cp:contentStatus/>
</cp:coreProperties>
</file>