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9420" activeTab="6"/>
  </bookViews>
  <sheets>
    <sheet name="C-2" sheetId="1" r:id="rId1"/>
    <sheet name="C-1 M " sheetId="2" r:id="rId2"/>
    <sheet name="K-1 M" sheetId="3" r:id="rId3"/>
    <sheet name="C-1K" sheetId="4" r:id="rId4"/>
    <sheet name="K-1K" sheetId="5" r:id="rId5"/>
    <sheet name="drużynowo" sheetId="6" state="hidden" r:id="rId6"/>
    <sheet name="drużyna" sheetId="7" r:id="rId7"/>
  </sheets>
  <definedNames/>
  <calcPr fullCalcOnLoad="1"/>
</workbook>
</file>

<file path=xl/sharedStrings.xml><?xml version="1.0" encoding="utf-8"?>
<sst xmlns="http://schemas.openxmlformats.org/spreadsheetml/2006/main" count="610" uniqueCount="232">
  <si>
    <t>Lp.</t>
  </si>
  <si>
    <t>Nazwisko</t>
  </si>
  <si>
    <t>Grzegorz</t>
  </si>
  <si>
    <t xml:space="preserve">Hedwig </t>
  </si>
  <si>
    <t>Kacper</t>
  </si>
  <si>
    <t>Pasiut</t>
  </si>
  <si>
    <t>Igor</t>
  </si>
  <si>
    <t>Rafał</t>
  </si>
  <si>
    <t>Szymon</t>
  </si>
  <si>
    <t>Bartosz</t>
  </si>
  <si>
    <t>Michał</t>
  </si>
  <si>
    <t>Jakub</t>
  </si>
  <si>
    <t>Maciej</t>
  </si>
  <si>
    <t>Patryk</t>
  </si>
  <si>
    <t>Imię</t>
  </si>
  <si>
    <t>Polaczyk</t>
  </si>
  <si>
    <t>Paweł</t>
  </si>
  <si>
    <t>Mateusz</t>
  </si>
  <si>
    <t xml:space="preserve">Okręglak </t>
  </si>
  <si>
    <t>Pacierpnik</t>
  </si>
  <si>
    <t>Mędoń</t>
  </si>
  <si>
    <t>Lejmel</t>
  </si>
  <si>
    <t>Eryk</t>
  </si>
  <si>
    <t>Reszelewski</t>
  </si>
  <si>
    <t>Węglarz</t>
  </si>
  <si>
    <t>Natalia</t>
  </si>
  <si>
    <t>Liptak</t>
  </si>
  <si>
    <t>Monika</t>
  </si>
  <si>
    <t>Klaudia</t>
  </si>
  <si>
    <t>Elżbieta</t>
  </si>
  <si>
    <t>Edyta</t>
  </si>
  <si>
    <t>Karolina</t>
  </si>
  <si>
    <t>Kożuch</t>
  </si>
  <si>
    <t>Kinga</t>
  </si>
  <si>
    <t>Nazwisko i imię</t>
  </si>
  <si>
    <t>Brzeziński Filip</t>
  </si>
  <si>
    <t>Brzeziński Andrzej</t>
  </si>
  <si>
    <t>Urbanik</t>
  </si>
  <si>
    <t>Kamila</t>
  </si>
  <si>
    <t xml:space="preserve">Sztuba </t>
  </si>
  <si>
    <t>Adam</t>
  </si>
  <si>
    <t>Dębska</t>
  </si>
  <si>
    <t>Aleksandra</t>
  </si>
  <si>
    <t>Izabela</t>
  </si>
  <si>
    <t>Majerczak Grzegorz</t>
  </si>
  <si>
    <t>KONKURENCJA C-1 MĘŻCZYZN</t>
  </si>
  <si>
    <t xml:space="preserve">Suma </t>
  </si>
  <si>
    <t>KONKURENCJA K-1 MĘŻCZYZN</t>
  </si>
  <si>
    <t>KONKURENCJA K-1 KOBIET</t>
  </si>
  <si>
    <t>Puchar Kwisy</t>
  </si>
  <si>
    <t>Puchar Pienin</t>
  </si>
  <si>
    <t xml:space="preserve">Plewa </t>
  </si>
  <si>
    <t>Przemysław</t>
  </si>
  <si>
    <t>KONKURENCJA C-2 MĘŻCZYZN</t>
  </si>
  <si>
    <t>Puchar Polski</t>
  </si>
  <si>
    <t>I rzut</t>
  </si>
  <si>
    <t>II rzut</t>
  </si>
  <si>
    <t>Puchar Ziemi Sądeckiej</t>
  </si>
  <si>
    <t>IV rzut</t>
  </si>
  <si>
    <t>V rzut</t>
  </si>
  <si>
    <t>Finał</t>
  </si>
  <si>
    <t>Memoriał Korzeniewskiego</t>
  </si>
  <si>
    <t>III rzut</t>
  </si>
  <si>
    <t>KONKURENCJA C-1 KOBIET</t>
  </si>
  <si>
    <t>Hurkała</t>
  </si>
  <si>
    <t>Ewa</t>
  </si>
  <si>
    <t>Janczy</t>
  </si>
  <si>
    <t>Justyna</t>
  </si>
  <si>
    <t>Klub</t>
  </si>
  <si>
    <t>AZS-AWF Kraków</t>
  </si>
  <si>
    <t>KS Pieniny Szczawnica</t>
  </si>
  <si>
    <t>KKK Kraków</t>
  </si>
  <si>
    <t>LKK Drzewica</t>
  </si>
  <si>
    <t>KS Start Nowy Sącz</t>
  </si>
  <si>
    <t>UKS Spływ Sromowce</t>
  </si>
  <si>
    <t>SKS Sokolica Krościenko</t>
  </si>
  <si>
    <t>Zawisza Bydgoszcz</t>
  </si>
  <si>
    <t>KS Start Nowy Sacz</t>
  </si>
  <si>
    <t>LUKS Kwisa Leśna</t>
  </si>
  <si>
    <t xml:space="preserve">UKS Spływ Sromowce </t>
  </si>
  <si>
    <t>Janur</t>
  </si>
  <si>
    <t>Kozub</t>
  </si>
  <si>
    <t>Nowak</t>
  </si>
  <si>
    <t>Chmiel</t>
  </si>
  <si>
    <t>Krzysztof</t>
  </si>
  <si>
    <t>Artur</t>
  </si>
  <si>
    <t>Majerczak</t>
  </si>
  <si>
    <t>Ćwik</t>
  </si>
  <si>
    <t>Sara</t>
  </si>
  <si>
    <t>Czernek</t>
  </si>
  <si>
    <t>Rosiek</t>
  </si>
  <si>
    <t>Zwolińska</t>
  </si>
  <si>
    <t>Małgorzata</t>
  </si>
  <si>
    <t>Steriowska</t>
  </si>
  <si>
    <t>Daniela</t>
  </si>
  <si>
    <t>Fabijańska</t>
  </si>
  <si>
    <t>Smolarska</t>
  </si>
  <si>
    <t>Katarzyna</t>
  </si>
  <si>
    <t>Sandera</t>
  </si>
  <si>
    <t>Wiktor</t>
  </si>
  <si>
    <t>Brzeziński</t>
  </si>
  <si>
    <t>Marcin</t>
  </si>
  <si>
    <t>*</t>
  </si>
  <si>
    <t>nie startowali w finale</t>
  </si>
  <si>
    <t>Zawadzki</t>
  </si>
  <si>
    <t>Kolat</t>
  </si>
  <si>
    <t>Bogdan</t>
  </si>
  <si>
    <t xml:space="preserve">Wiercioch Michał </t>
  </si>
  <si>
    <t>Szymanek Konrad</t>
  </si>
  <si>
    <t>Kubik</t>
  </si>
  <si>
    <t>Zwoliński</t>
  </si>
  <si>
    <t>Sztuba</t>
  </si>
  <si>
    <t>Danek</t>
  </si>
  <si>
    <t>Stach</t>
  </si>
  <si>
    <t>SEZON 2015</t>
  </si>
  <si>
    <t>Miriam</t>
  </si>
  <si>
    <t>Jeleńska</t>
  </si>
  <si>
    <t>Julia</t>
  </si>
  <si>
    <t>Kuchno</t>
  </si>
  <si>
    <t>Memoriał Wernerów</t>
  </si>
  <si>
    <t>Prusak</t>
  </si>
  <si>
    <t>Piotr</t>
  </si>
  <si>
    <t>Kowalczyk</t>
  </si>
  <si>
    <t>UKS Spływ Sromowce Wyżne</t>
  </si>
  <si>
    <t>Kielan</t>
  </si>
  <si>
    <t>Szymanek</t>
  </si>
  <si>
    <t>Konrad</t>
  </si>
  <si>
    <t xml:space="preserve">Zaziąbło </t>
  </si>
  <si>
    <t>Jarosław</t>
  </si>
  <si>
    <t>SKS Sokolica Krościenka</t>
  </si>
  <si>
    <t>Garbarz</t>
  </si>
  <si>
    <t>Popielak</t>
  </si>
  <si>
    <t>Joanna</t>
  </si>
  <si>
    <t>Drużynowo:</t>
  </si>
  <si>
    <t>Drużynowo</t>
  </si>
  <si>
    <t>Punktacja drużynowa</t>
  </si>
  <si>
    <t>Kraków Kwalifikacje Juniorów 2015 r.</t>
  </si>
  <si>
    <t>razem</t>
  </si>
  <si>
    <t>Szczepański</t>
  </si>
  <si>
    <t>Punkty młodzików</t>
  </si>
  <si>
    <t>SEZON 2017</t>
  </si>
  <si>
    <t xml:space="preserve">Krakowskie Slalomy
</t>
  </si>
  <si>
    <t>Wiercioch</t>
  </si>
  <si>
    <t>Kołomański</t>
  </si>
  <si>
    <t>Dziadosz</t>
  </si>
  <si>
    <t>Dariusz</t>
  </si>
  <si>
    <t>Spójnia Warszawa</t>
  </si>
  <si>
    <t>Popiela</t>
  </si>
  <si>
    <t>Szczepański Piotr</t>
  </si>
  <si>
    <t>Pochwała Marcin</t>
  </si>
  <si>
    <t>Oliwia</t>
  </si>
  <si>
    <t>Tadeusz</t>
  </si>
  <si>
    <t>Bartłomiej</t>
  </si>
  <si>
    <t>Nowobilski</t>
  </si>
  <si>
    <t>Leśniak</t>
  </si>
  <si>
    <t>Filip</t>
  </si>
  <si>
    <t xml:space="preserve">Wszoła </t>
  </si>
  <si>
    <t>Żywicka</t>
  </si>
  <si>
    <t>Anasta</t>
  </si>
  <si>
    <t>Kulig</t>
  </si>
  <si>
    <t>Zuzanna</t>
  </si>
  <si>
    <t>Cecurska</t>
  </si>
  <si>
    <t xml:space="preserve">Klaudia </t>
  </si>
  <si>
    <t>Garlewicz</t>
  </si>
  <si>
    <t>Iga</t>
  </si>
  <si>
    <t>Nowobilski Szymon</t>
  </si>
  <si>
    <t>Prusak Piotr</t>
  </si>
  <si>
    <t>Dyda Jakub</t>
  </si>
  <si>
    <t>Szymanek Bartłomiej</t>
  </si>
  <si>
    <t>Nowicki Bartosz</t>
  </si>
  <si>
    <t>Pietroń Konrad</t>
  </si>
  <si>
    <t>Zarotyński Mateusz</t>
  </si>
  <si>
    <t>Janur Marcin</t>
  </si>
  <si>
    <t>Artur Kolat</t>
  </si>
  <si>
    <t>Zych Krzysztof</t>
  </si>
  <si>
    <t>Klata Wojciech</t>
  </si>
  <si>
    <t>Zachwieja Kacper</t>
  </si>
  <si>
    <t>Kubik Bartosz</t>
  </si>
  <si>
    <t xml:space="preserve">Woś Michał </t>
  </si>
  <si>
    <t>Garbarz Krzysztof</t>
  </si>
  <si>
    <t>Król Jakub</t>
  </si>
  <si>
    <t>Leśniak Filip</t>
  </si>
  <si>
    <t>Turek Gracjan</t>
  </si>
  <si>
    <t>Malik Kornel</t>
  </si>
  <si>
    <t>Franczak</t>
  </si>
  <si>
    <t>Król</t>
  </si>
  <si>
    <t>Szpinek</t>
  </si>
  <si>
    <t>Raczyńska</t>
  </si>
  <si>
    <t>Agnieszka</t>
  </si>
  <si>
    <t>Burda</t>
  </si>
  <si>
    <t>Latała</t>
  </si>
  <si>
    <t>Iwona</t>
  </si>
  <si>
    <t>Hessa - Gawęda</t>
  </si>
  <si>
    <t>Kalata</t>
  </si>
  <si>
    <t>Dyda</t>
  </si>
  <si>
    <t>Zachwieja</t>
  </si>
  <si>
    <t>Bartos</t>
  </si>
  <si>
    <t xml:space="preserve">Ruchała </t>
  </si>
  <si>
    <t>Jamrozik</t>
  </si>
  <si>
    <t>Liber</t>
  </si>
  <si>
    <t>Ciągło Michał</t>
  </si>
  <si>
    <t>Kolat Jarosław</t>
  </si>
  <si>
    <t>Baum Edward</t>
  </si>
  <si>
    <t>Ruchała Jakub</t>
  </si>
  <si>
    <t>Brański</t>
  </si>
  <si>
    <t>Jacek</t>
  </si>
  <si>
    <t>Brzeska</t>
  </si>
  <si>
    <t>Dominika</t>
  </si>
  <si>
    <t>Hajduga</t>
  </si>
  <si>
    <t>Martyna</t>
  </si>
  <si>
    <t>Plewa</t>
  </si>
  <si>
    <t>Anna</t>
  </si>
  <si>
    <t>SKS "Sokolica" Krościenko</t>
  </si>
  <si>
    <t xml:space="preserve">Wawryk </t>
  </si>
  <si>
    <t>Hubert</t>
  </si>
  <si>
    <t>Kozakiewicz</t>
  </si>
  <si>
    <t>Wiecheć</t>
  </si>
  <si>
    <t>Aniela</t>
  </si>
  <si>
    <t>Fabiańska</t>
  </si>
  <si>
    <t>Adamczuk</t>
  </si>
  <si>
    <t>Karol</t>
  </si>
  <si>
    <t xml:space="preserve">Wiecheć </t>
  </si>
  <si>
    <t>A niela</t>
  </si>
  <si>
    <t>Jakub Brzeziński</t>
  </si>
  <si>
    <t>Kozub Adam</t>
  </si>
  <si>
    <t>Kołomański Michał</t>
  </si>
  <si>
    <t>Majerczak Krzysztof</t>
  </si>
  <si>
    <t>Wawryk Hubert</t>
  </si>
  <si>
    <t>Kowalczyk Maciej</t>
  </si>
  <si>
    <t>Woźnicki Jakub</t>
  </si>
  <si>
    <t>Adamczuk Paweł</t>
  </si>
  <si>
    <t>Greś Andrzej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</si>
</sst>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0.0000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9"/>
      <name val="Czcionka tekstu podstawowego"/>
      <family val="0"/>
    </font>
    <font>
      <sz val="11"/>
      <name val="Czcionka tekstu podstawowego"/>
      <family val="0"/>
    </font>
    <font>
      <b/>
      <i/>
      <sz val="11"/>
      <name val="Czcionka tekstu podstawowego"/>
      <family val="0"/>
    </font>
    <font>
      <b/>
      <i/>
      <sz val="10"/>
      <name val="Czcionka tekstu podstawowego"/>
      <family val="0"/>
    </font>
    <font>
      <sz val="8"/>
      <color indexed="8"/>
      <name val="Czcionka tekstu podstawowego"/>
      <family val="0"/>
    </font>
    <font>
      <sz val="8"/>
      <name val="Czcionka tekstu podstawowego"/>
      <family val="2"/>
    </font>
    <font>
      <b/>
      <sz val="11"/>
      <name val="Czcionka tekstu podstawowego"/>
      <family val="0"/>
    </font>
    <font>
      <sz val="10"/>
      <color indexed="8"/>
      <name val="Czcionka tekstu podstawowego"/>
      <family val="0"/>
    </font>
    <font>
      <b/>
      <i/>
      <sz val="11"/>
      <color indexed="8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Czcionka tekstu podstawowego"/>
      <family val="0"/>
    </font>
    <font>
      <b/>
      <i/>
      <sz val="11"/>
      <color indexed="1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Czcionka tekstu podstawowego"/>
      <family val="0"/>
    </font>
    <font>
      <b/>
      <i/>
      <sz val="11"/>
      <color rgb="FFFF0000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" fontId="9" fillId="0" borderId="13" xfId="0" applyNumberFormat="1" applyFont="1" applyBorder="1" applyAlignment="1">
      <alignment/>
    </xf>
    <xf numFmtId="1" fontId="9" fillId="0" borderId="14" xfId="0" applyNumberFormat="1" applyFont="1" applyBorder="1" applyAlignment="1">
      <alignment/>
    </xf>
    <xf numFmtId="1" fontId="9" fillId="0" borderId="20" xfId="0" applyNumberFormat="1" applyFont="1" applyBorder="1" applyAlignment="1">
      <alignment/>
    </xf>
    <xf numFmtId="1" fontId="9" fillId="0" borderId="21" xfId="0" applyNumberFormat="1" applyFont="1" applyBorder="1" applyAlignment="1">
      <alignment/>
    </xf>
    <xf numFmtId="1" fontId="9" fillId="0" borderId="22" xfId="0" applyNumberFormat="1" applyFont="1" applyBorder="1" applyAlignment="1">
      <alignment/>
    </xf>
    <xf numFmtId="1" fontId="9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1" fontId="9" fillId="0" borderId="25" xfId="0" applyNumberFormat="1" applyFont="1" applyBorder="1" applyAlignment="1">
      <alignment/>
    </xf>
    <xf numFmtId="1" fontId="9" fillId="0" borderId="26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" fontId="9" fillId="0" borderId="12" xfId="0" applyNumberFormat="1" applyFont="1" applyBorder="1" applyAlignment="1">
      <alignment/>
    </xf>
    <xf numFmtId="1" fontId="9" fillId="0" borderId="27" xfId="0" applyNumberFormat="1" applyFont="1" applyBorder="1" applyAlignment="1">
      <alignment/>
    </xf>
    <xf numFmtId="1" fontId="9" fillId="0" borderId="24" xfId="0" applyNumberFormat="1" applyFont="1" applyBorder="1" applyAlignment="1">
      <alignment/>
    </xf>
    <xf numFmtId="1" fontId="9" fillId="0" borderId="28" xfId="0" applyNumberFormat="1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12" xfId="0" applyFont="1" applyBorder="1" applyAlignment="1">
      <alignment/>
    </xf>
    <xf numFmtId="1" fontId="9" fillId="0" borderId="29" xfId="0" applyNumberFormat="1" applyFont="1" applyBorder="1" applyAlignment="1">
      <alignment/>
    </xf>
    <xf numFmtId="0" fontId="1" fillId="0" borderId="3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52" fillId="0" borderId="24" xfId="0" applyFont="1" applyBorder="1" applyAlignment="1">
      <alignment/>
    </xf>
    <xf numFmtId="1" fontId="49" fillId="0" borderId="13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49" fillId="0" borderId="12" xfId="0" applyFont="1" applyBorder="1" applyAlignment="1">
      <alignment/>
    </xf>
    <xf numFmtId="1" fontId="49" fillId="0" borderId="21" xfId="0" applyNumberFormat="1" applyFont="1" applyBorder="1" applyAlignment="1">
      <alignment/>
    </xf>
    <xf numFmtId="0" fontId="49" fillId="0" borderId="31" xfId="0" applyFont="1" applyBorder="1" applyAlignment="1">
      <alignment/>
    </xf>
    <xf numFmtId="0" fontId="49" fillId="0" borderId="32" xfId="0" applyFont="1" applyBorder="1" applyAlignment="1">
      <alignment/>
    </xf>
    <xf numFmtId="0" fontId="49" fillId="0" borderId="33" xfId="0" applyFont="1" applyBorder="1" applyAlignment="1">
      <alignment/>
    </xf>
    <xf numFmtId="0" fontId="52" fillId="0" borderId="34" xfId="0" applyFont="1" applyBorder="1" applyAlignment="1">
      <alignment/>
    </xf>
    <xf numFmtId="1" fontId="49" fillId="0" borderId="35" xfId="0" applyNumberFormat="1" applyFont="1" applyBorder="1" applyAlignment="1">
      <alignment/>
    </xf>
    <xf numFmtId="1" fontId="49" fillId="0" borderId="36" xfId="0" applyNumberFormat="1" applyFont="1" applyBorder="1" applyAlignment="1">
      <alignment/>
    </xf>
    <xf numFmtId="0" fontId="53" fillId="0" borderId="0" xfId="0" applyFont="1" applyAlignment="1">
      <alignment/>
    </xf>
    <xf numFmtId="0" fontId="1" fillId="0" borderId="37" xfId="0" applyFont="1" applyBorder="1" applyAlignment="1">
      <alignment/>
    </xf>
    <xf numFmtId="1" fontId="9" fillId="0" borderId="38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" fontId="9" fillId="0" borderId="37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2" fillId="0" borderId="12" xfId="0" applyFont="1" applyBorder="1" applyAlignment="1">
      <alignment/>
    </xf>
    <xf numFmtId="0" fontId="0" fillId="0" borderId="0" xfId="0" applyFont="1" applyAlignment="1">
      <alignment/>
    </xf>
    <xf numFmtId="1" fontId="9" fillId="0" borderId="39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29" xfId="0" applyFont="1" applyBorder="1" applyAlignment="1">
      <alignment/>
    </xf>
    <xf numFmtId="0" fontId="12" fillId="0" borderId="29" xfId="0" applyFont="1" applyBorder="1" applyAlignment="1">
      <alignment/>
    </xf>
    <xf numFmtId="1" fontId="9" fillId="0" borderId="40" xfId="0" applyNumberFormat="1" applyFont="1" applyBorder="1" applyAlignment="1">
      <alignment/>
    </xf>
    <xf numFmtId="0" fontId="12" fillId="0" borderId="0" xfId="0" applyFont="1" applyBorder="1" applyAlignment="1">
      <alignment/>
    </xf>
    <xf numFmtId="1" fontId="0" fillId="0" borderId="0" xfId="0" applyNumberForma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47" fillId="0" borderId="0" xfId="0" applyFont="1" applyAlignment="1">
      <alignment/>
    </xf>
    <xf numFmtId="1" fontId="47" fillId="0" borderId="0" xfId="0" applyNumberFormat="1" applyFont="1" applyAlignment="1">
      <alignment/>
    </xf>
    <xf numFmtId="0" fontId="7" fillId="0" borderId="15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/>
    </xf>
    <xf numFmtId="0" fontId="15" fillId="0" borderId="37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27" xfId="0" applyFont="1" applyBorder="1" applyAlignment="1">
      <alignment/>
    </xf>
    <xf numFmtId="1" fontId="14" fillId="0" borderId="34" xfId="0" applyNumberFormat="1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8" xfId="0" applyFont="1" applyBorder="1" applyAlignment="1">
      <alignment/>
    </xf>
    <xf numFmtId="0" fontId="12" fillId="0" borderId="27" xfId="0" applyFont="1" applyBorder="1" applyAlignment="1">
      <alignment/>
    </xf>
    <xf numFmtId="1" fontId="9" fillId="0" borderId="3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35" xfId="0" applyFont="1" applyBorder="1" applyAlignment="1">
      <alignment/>
    </xf>
    <xf numFmtId="0" fontId="5" fillId="0" borderId="41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15" fillId="0" borderId="29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30" xfId="0" applyFont="1" applyBorder="1" applyAlignment="1">
      <alignment/>
    </xf>
    <xf numFmtId="0" fontId="12" fillId="0" borderId="30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37" xfId="0" applyFont="1" applyBorder="1" applyAlignment="1">
      <alignment/>
    </xf>
    <xf numFmtId="0" fontId="5" fillId="0" borderId="37" xfId="0" applyFont="1" applyBorder="1" applyAlignment="1">
      <alignment/>
    </xf>
    <xf numFmtId="1" fontId="14" fillId="0" borderId="38" xfId="0" applyNumberFormat="1" applyFont="1" applyBorder="1" applyAlignment="1">
      <alignment/>
    </xf>
    <xf numFmtId="1" fontId="14" fillId="0" borderId="45" xfId="0" applyNumberFormat="1" applyFont="1" applyBorder="1" applyAlignment="1">
      <alignment/>
    </xf>
    <xf numFmtId="1" fontId="14" fillId="0" borderId="37" xfId="0" applyNumberFormat="1" applyFont="1" applyBorder="1" applyAlignment="1">
      <alignment/>
    </xf>
    <xf numFmtId="1" fontId="14" fillId="0" borderId="44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2" xfId="0" applyFont="1" applyBorder="1" applyAlignment="1">
      <alignment/>
    </xf>
    <xf numFmtId="1" fontId="14" fillId="0" borderId="13" xfId="0" applyNumberFormat="1" applyFont="1" applyBorder="1" applyAlignment="1">
      <alignment/>
    </xf>
    <xf numFmtId="1" fontId="14" fillId="0" borderId="20" xfId="0" applyNumberFormat="1" applyFont="1" applyBorder="1" applyAlignment="1">
      <alignment/>
    </xf>
    <xf numFmtId="1" fontId="14" fillId="0" borderId="12" xfId="0" applyNumberFormat="1" applyFont="1" applyBorder="1" applyAlignment="1">
      <alignment/>
    </xf>
    <xf numFmtId="1" fontId="14" fillId="0" borderId="24" xfId="0" applyNumberFormat="1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5" fillId="0" borderId="44" xfId="0" applyFont="1" applyBorder="1" applyAlignment="1">
      <alignment/>
    </xf>
    <xf numFmtId="1" fontId="14" fillId="0" borderId="48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24" xfId="0" applyFont="1" applyBorder="1" applyAlignment="1">
      <alignment/>
    </xf>
    <xf numFmtId="1" fontId="14" fillId="0" borderId="21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2" fillId="0" borderId="14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5" xfId="0" applyFont="1" applyBorder="1" applyAlignment="1">
      <alignment/>
    </xf>
    <xf numFmtId="0" fontId="17" fillId="0" borderId="15" xfId="0" applyFont="1" applyBorder="1" applyAlignment="1">
      <alignment/>
    </xf>
    <xf numFmtId="1" fontId="10" fillId="0" borderId="15" xfId="0" applyNumberFormat="1" applyFont="1" applyBorder="1" applyAlignment="1">
      <alignment/>
    </xf>
    <xf numFmtId="1" fontId="10" fillId="0" borderId="41" xfId="0" applyNumberFormat="1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13" xfId="0" applyFont="1" applyBorder="1" applyAlignment="1">
      <alignment/>
    </xf>
    <xf numFmtId="0" fontId="17" fillId="0" borderId="13" xfId="0" applyFont="1" applyBorder="1" applyAlignment="1">
      <alignment/>
    </xf>
    <xf numFmtId="1" fontId="10" fillId="0" borderId="13" xfId="0" applyNumberFormat="1" applyFont="1" applyBorder="1" applyAlignment="1">
      <alignment/>
    </xf>
    <xf numFmtId="1" fontId="10" fillId="0" borderId="20" xfId="0" applyNumberFormat="1" applyFont="1" applyBorder="1" applyAlignment="1">
      <alignment/>
    </xf>
    <xf numFmtId="0" fontId="16" fillId="0" borderId="31" xfId="0" applyFont="1" applyBorder="1" applyAlignment="1">
      <alignment/>
    </xf>
    <xf numFmtId="0" fontId="16" fillId="0" borderId="35" xfId="0" applyFont="1" applyBorder="1" applyAlignment="1">
      <alignment/>
    </xf>
    <xf numFmtId="0" fontId="17" fillId="0" borderId="35" xfId="0" applyFont="1" applyBorder="1" applyAlignment="1">
      <alignment/>
    </xf>
    <xf numFmtId="1" fontId="10" fillId="0" borderId="35" xfId="0" applyNumberFormat="1" applyFont="1" applyBorder="1" applyAlignment="1">
      <alignment/>
    </xf>
    <xf numFmtId="1" fontId="10" fillId="0" borderId="49" xfId="0" applyNumberFormat="1" applyFont="1" applyBorder="1" applyAlignment="1">
      <alignment/>
    </xf>
    <xf numFmtId="0" fontId="14" fillId="0" borderId="12" xfId="0" applyFont="1" applyBorder="1" applyAlignment="1">
      <alignment/>
    </xf>
    <xf numFmtId="0" fontId="16" fillId="0" borderId="37" xfId="0" applyFont="1" applyBorder="1" applyAlignment="1">
      <alignment/>
    </xf>
    <xf numFmtId="0" fontId="18" fillId="0" borderId="37" xfId="0" applyFont="1" applyBorder="1" applyAlignment="1">
      <alignment/>
    </xf>
    <xf numFmtId="1" fontId="10" fillId="0" borderId="37" xfId="0" applyNumberFormat="1" applyFont="1" applyBorder="1" applyAlignment="1">
      <alignment/>
    </xf>
    <xf numFmtId="1" fontId="10" fillId="0" borderId="38" xfId="0" applyNumberFormat="1" applyFont="1" applyBorder="1" applyAlignment="1">
      <alignment/>
    </xf>
    <xf numFmtId="1" fontId="10" fillId="0" borderId="45" xfId="0" applyNumberFormat="1" applyFont="1" applyBorder="1" applyAlignment="1">
      <alignment/>
    </xf>
    <xf numFmtId="1" fontId="10" fillId="0" borderId="34" xfId="0" applyNumberFormat="1" applyFont="1" applyBorder="1" applyAlignment="1">
      <alignment/>
    </xf>
    <xf numFmtId="0" fontId="16" fillId="0" borderId="12" xfId="0" applyFont="1" applyBorder="1" applyAlignment="1">
      <alignment/>
    </xf>
    <xf numFmtId="0" fontId="18" fillId="0" borderId="12" xfId="0" applyFont="1" applyBorder="1" applyAlignment="1">
      <alignment/>
    </xf>
    <xf numFmtId="1" fontId="10" fillId="0" borderId="12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2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13" xfId="0" applyFont="1" applyBorder="1" applyAlignment="1">
      <alignment/>
    </xf>
    <xf numFmtId="0" fontId="12" fillId="0" borderId="13" xfId="0" applyFont="1" applyBorder="1" applyAlignment="1">
      <alignment wrapText="1"/>
    </xf>
    <xf numFmtId="0" fontId="12" fillId="0" borderId="25" xfId="0" applyFont="1" applyBorder="1" applyAlignment="1">
      <alignment/>
    </xf>
    <xf numFmtId="0" fontId="16" fillId="0" borderId="46" xfId="0" applyFont="1" applyBorder="1" applyAlignment="1">
      <alignment/>
    </xf>
    <xf numFmtId="0" fontId="16" fillId="0" borderId="47" xfId="0" applyFont="1" applyBorder="1" applyAlignment="1">
      <alignment/>
    </xf>
    <xf numFmtId="0" fontId="17" fillId="0" borderId="44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24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5"/>
  <sheetViews>
    <sheetView zoomScalePageLayoutView="0" workbookViewId="0" topLeftCell="A8">
      <selection activeCell="A28" sqref="A28"/>
    </sheetView>
  </sheetViews>
  <sheetFormatPr defaultColWidth="8.796875" defaultRowHeight="14.25"/>
  <cols>
    <col min="1" max="1" width="3.3984375" style="0" customWidth="1"/>
    <col min="2" max="2" width="18.8984375" style="0" customWidth="1"/>
    <col min="3" max="3" width="19" style="0" bestFit="1" customWidth="1"/>
    <col min="4" max="4" width="17.09765625" style="0" bestFit="1" customWidth="1"/>
    <col min="5" max="5" width="9.09765625" style="0" bestFit="1" customWidth="1"/>
    <col min="6" max="6" width="7.5" style="0" bestFit="1" customWidth="1"/>
    <col min="7" max="7" width="13.19921875" style="0" customWidth="1"/>
    <col min="8" max="8" width="8.09765625" style="0" bestFit="1" customWidth="1"/>
    <col min="9" max="9" width="5.59765625" style="0" bestFit="1" customWidth="1"/>
    <col min="10" max="10" width="10.09765625" style="0" bestFit="1" customWidth="1"/>
    <col min="11" max="11" width="9.19921875" style="0" bestFit="1" customWidth="1"/>
    <col min="12" max="13" width="0" style="0" hidden="1" customWidth="1"/>
  </cols>
  <sheetData>
    <row r="2" spans="1:11" ht="15">
      <c r="A2" s="167" t="s">
        <v>54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1" ht="14.25">
      <c r="A3" s="168" t="s">
        <v>140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ht="14.25">
      <c r="A4" s="168" t="s">
        <v>53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</row>
    <row r="5" spans="1:11" ht="1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45.75" thickBot="1">
      <c r="A6" s="163" t="s">
        <v>0</v>
      </c>
      <c r="B6" s="163" t="s">
        <v>34</v>
      </c>
      <c r="C6" s="165" t="s">
        <v>34</v>
      </c>
      <c r="D6" s="165" t="s">
        <v>68</v>
      </c>
      <c r="E6" s="8" t="s">
        <v>141</v>
      </c>
      <c r="F6" s="8" t="s">
        <v>57</v>
      </c>
      <c r="G6" s="89" t="s">
        <v>61</v>
      </c>
      <c r="H6" s="10" t="s">
        <v>119</v>
      </c>
      <c r="I6" s="9" t="s">
        <v>50</v>
      </c>
      <c r="J6" s="10" t="s">
        <v>49</v>
      </c>
      <c r="K6" s="169" t="s">
        <v>46</v>
      </c>
    </row>
    <row r="7" spans="1:11" ht="15" thickBot="1">
      <c r="A7" s="164"/>
      <c r="B7" s="164"/>
      <c r="C7" s="166"/>
      <c r="D7" s="171"/>
      <c r="E7" s="11" t="s">
        <v>55</v>
      </c>
      <c r="F7" s="11" t="s">
        <v>56</v>
      </c>
      <c r="G7" s="12" t="s">
        <v>62</v>
      </c>
      <c r="H7" s="13" t="s">
        <v>58</v>
      </c>
      <c r="I7" s="13" t="s">
        <v>59</v>
      </c>
      <c r="J7" s="14" t="s">
        <v>60</v>
      </c>
      <c r="K7" s="170"/>
    </row>
    <row r="8" spans="1:14" ht="14.25">
      <c r="A8" s="51">
        <v>1</v>
      </c>
      <c r="B8" s="157" t="s">
        <v>167</v>
      </c>
      <c r="C8" s="158" t="s">
        <v>168</v>
      </c>
      <c r="D8" s="159" t="s">
        <v>70</v>
      </c>
      <c r="E8" s="142"/>
      <c r="F8" s="143">
        <v>16</v>
      </c>
      <c r="G8" s="142">
        <v>13</v>
      </c>
      <c r="H8" s="143">
        <v>16</v>
      </c>
      <c r="I8" s="142">
        <v>13</v>
      </c>
      <c r="J8" s="143"/>
      <c r="K8" s="142">
        <f aca="true" t="shared" si="0" ref="K8:K28">SUM(E8:J8)</f>
        <v>58</v>
      </c>
      <c r="L8">
        <v>33</v>
      </c>
      <c r="N8" s="66"/>
    </row>
    <row r="9" spans="1:14" ht="14.25">
      <c r="A9" s="53">
        <v>2</v>
      </c>
      <c r="B9" s="160" t="s">
        <v>177</v>
      </c>
      <c r="C9" s="161" t="s">
        <v>108</v>
      </c>
      <c r="D9" s="162" t="s">
        <v>70</v>
      </c>
      <c r="E9" s="131"/>
      <c r="F9" s="132"/>
      <c r="G9" s="131">
        <v>8</v>
      </c>
      <c r="H9" s="132">
        <v>20</v>
      </c>
      <c r="I9" s="131">
        <v>20</v>
      </c>
      <c r="J9" s="132"/>
      <c r="K9" s="131">
        <f t="shared" si="0"/>
        <v>48</v>
      </c>
      <c r="M9">
        <v>20</v>
      </c>
      <c r="N9" s="66"/>
    </row>
    <row r="10" spans="1:14" ht="14.25">
      <c r="A10" s="53">
        <v>3</v>
      </c>
      <c r="B10" s="160" t="s">
        <v>165</v>
      </c>
      <c r="C10" s="161" t="s">
        <v>166</v>
      </c>
      <c r="D10" s="162" t="s">
        <v>73</v>
      </c>
      <c r="E10" s="131"/>
      <c r="F10" s="132">
        <v>20</v>
      </c>
      <c r="G10" s="131">
        <v>6</v>
      </c>
      <c r="H10" s="132">
        <v>10</v>
      </c>
      <c r="I10" s="131"/>
      <c r="J10" s="132"/>
      <c r="K10" s="131">
        <f t="shared" si="0"/>
        <v>36</v>
      </c>
      <c r="L10">
        <v>16</v>
      </c>
      <c r="M10">
        <v>13</v>
      </c>
      <c r="N10" s="66"/>
    </row>
    <row r="11" spans="1:13" ht="14.25">
      <c r="A11" s="4">
        <v>4</v>
      </c>
      <c r="B11" s="2" t="s">
        <v>171</v>
      </c>
      <c r="C11" s="3" t="s">
        <v>176</v>
      </c>
      <c r="D11" s="32" t="s">
        <v>70</v>
      </c>
      <c r="E11" s="15"/>
      <c r="F11" s="17"/>
      <c r="G11" s="15">
        <v>10</v>
      </c>
      <c r="H11" s="17">
        <v>13</v>
      </c>
      <c r="I11" s="15">
        <v>10</v>
      </c>
      <c r="J11" s="17"/>
      <c r="K11" s="15">
        <f t="shared" si="0"/>
        <v>33</v>
      </c>
      <c r="M11">
        <v>26</v>
      </c>
    </row>
    <row r="12" spans="1:14" ht="14.25">
      <c r="A12" s="4">
        <v>5</v>
      </c>
      <c r="B12" s="2" t="s">
        <v>224</v>
      </c>
      <c r="C12" s="3" t="s">
        <v>223</v>
      </c>
      <c r="D12" s="32" t="s">
        <v>69</v>
      </c>
      <c r="E12" s="15"/>
      <c r="F12" s="17"/>
      <c r="G12" s="15"/>
      <c r="H12" s="17"/>
      <c r="I12" s="15"/>
      <c r="J12" s="17">
        <v>30</v>
      </c>
      <c r="K12" s="15">
        <f t="shared" si="0"/>
        <v>30</v>
      </c>
      <c r="N12" s="66"/>
    </row>
    <row r="13" spans="1:14" ht="14.25">
      <c r="A13" s="4">
        <v>6</v>
      </c>
      <c r="B13" s="2" t="s">
        <v>44</v>
      </c>
      <c r="C13" s="3" t="s">
        <v>107</v>
      </c>
      <c r="D13" s="32" t="s">
        <v>69</v>
      </c>
      <c r="E13" s="15">
        <v>20</v>
      </c>
      <c r="F13" s="17"/>
      <c r="G13" s="15"/>
      <c r="H13" s="17"/>
      <c r="I13" s="15"/>
      <c r="J13" s="17"/>
      <c r="K13" s="15">
        <f t="shared" si="0"/>
        <v>20</v>
      </c>
      <c r="N13" s="66"/>
    </row>
    <row r="14" spans="1:14" ht="14.25">
      <c r="A14" s="4">
        <v>7</v>
      </c>
      <c r="B14" s="2" t="s">
        <v>172</v>
      </c>
      <c r="C14" s="3" t="s">
        <v>173</v>
      </c>
      <c r="D14" s="32" t="s">
        <v>73</v>
      </c>
      <c r="E14" s="15"/>
      <c r="F14" s="17"/>
      <c r="G14" s="15">
        <v>20</v>
      </c>
      <c r="H14" s="17"/>
      <c r="I14" s="15"/>
      <c r="J14" s="17"/>
      <c r="K14" s="15">
        <f t="shared" si="0"/>
        <v>20</v>
      </c>
      <c r="N14" s="66"/>
    </row>
    <row r="15" spans="1:11" ht="14.25">
      <c r="A15" s="4">
        <v>8</v>
      </c>
      <c r="B15" s="2" t="s">
        <v>225</v>
      </c>
      <c r="C15" s="3" t="s">
        <v>226</v>
      </c>
      <c r="D15" s="32"/>
      <c r="E15" s="15"/>
      <c r="F15" s="17"/>
      <c r="G15" s="15"/>
      <c r="H15" s="17"/>
      <c r="I15" s="15"/>
      <c r="J15" s="17">
        <v>20</v>
      </c>
      <c r="K15" s="15">
        <f t="shared" si="0"/>
        <v>20</v>
      </c>
    </row>
    <row r="16" spans="1:11" ht="14.25">
      <c r="A16" s="4">
        <v>9</v>
      </c>
      <c r="B16" s="2" t="s">
        <v>227</v>
      </c>
      <c r="C16" s="3" t="s">
        <v>228</v>
      </c>
      <c r="D16" s="32" t="s">
        <v>71</v>
      </c>
      <c r="E16" s="15"/>
      <c r="F16" s="17"/>
      <c r="G16" s="15"/>
      <c r="H16" s="17"/>
      <c r="I16" s="15"/>
      <c r="J16" s="17">
        <v>17</v>
      </c>
      <c r="K16" s="15">
        <f t="shared" si="0"/>
        <v>17</v>
      </c>
    </row>
    <row r="17" spans="1:11" ht="14.25">
      <c r="A17" s="4">
        <v>10</v>
      </c>
      <c r="B17" s="2" t="s">
        <v>148</v>
      </c>
      <c r="C17" s="3" t="s">
        <v>149</v>
      </c>
      <c r="D17" s="32" t="s">
        <v>71</v>
      </c>
      <c r="E17" s="15">
        <v>16</v>
      </c>
      <c r="F17" s="17"/>
      <c r="G17" s="15"/>
      <c r="H17" s="17"/>
      <c r="I17" s="15"/>
      <c r="J17" s="17"/>
      <c r="K17" s="15">
        <f t="shared" si="0"/>
        <v>16</v>
      </c>
    </row>
    <row r="18" spans="1:11" ht="14.25">
      <c r="A18" s="4">
        <v>11</v>
      </c>
      <c r="B18" s="2" t="s">
        <v>174</v>
      </c>
      <c r="C18" s="3" t="s">
        <v>175</v>
      </c>
      <c r="D18" s="32" t="s">
        <v>72</v>
      </c>
      <c r="E18" s="15"/>
      <c r="F18" s="17"/>
      <c r="G18" s="15">
        <v>16</v>
      </c>
      <c r="H18" s="17"/>
      <c r="I18" s="15"/>
      <c r="J18" s="17"/>
      <c r="K18" s="15">
        <f t="shared" si="0"/>
        <v>16</v>
      </c>
    </row>
    <row r="19" spans="1:11" ht="14.25">
      <c r="A19" s="4">
        <v>12</v>
      </c>
      <c r="B19" s="2" t="s">
        <v>200</v>
      </c>
      <c r="C19" s="3" t="s">
        <v>201</v>
      </c>
      <c r="D19" s="32" t="s">
        <v>73</v>
      </c>
      <c r="E19" s="15"/>
      <c r="F19" s="17"/>
      <c r="G19" s="15"/>
      <c r="H19" s="17"/>
      <c r="I19" s="15">
        <v>16</v>
      </c>
      <c r="J19" s="17"/>
      <c r="K19" s="15">
        <f t="shared" si="0"/>
        <v>16</v>
      </c>
    </row>
    <row r="20" spans="1:11" ht="14.25">
      <c r="A20" s="4">
        <v>13</v>
      </c>
      <c r="B20" s="2" t="s">
        <v>169</v>
      </c>
      <c r="C20" s="3" t="s">
        <v>170</v>
      </c>
      <c r="D20" s="32" t="s">
        <v>71</v>
      </c>
      <c r="E20" s="15"/>
      <c r="F20" s="17">
        <v>13</v>
      </c>
      <c r="G20" s="15">
        <v>2</v>
      </c>
      <c r="H20" s="17"/>
      <c r="I20" s="15"/>
      <c r="J20" s="17"/>
      <c r="K20" s="15">
        <f t="shared" si="0"/>
        <v>15</v>
      </c>
    </row>
    <row r="21" spans="1:11" ht="14.25">
      <c r="A21" s="4">
        <v>14</v>
      </c>
      <c r="B21" s="2" t="s">
        <v>35</v>
      </c>
      <c r="C21" s="3" t="s">
        <v>36</v>
      </c>
      <c r="D21" s="32" t="s">
        <v>69</v>
      </c>
      <c r="E21" s="15">
        <v>13</v>
      </c>
      <c r="F21" s="17"/>
      <c r="G21" s="15"/>
      <c r="H21" s="17"/>
      <c r="I21" s="15"/>
      <c r="J21" s="17"/>
      <c r="K21" s="15">
        <f t="shared" si="0"/>
        <v>13</v>
      </c>
    </row>
    <row r="22" spans="1:11" ht="14.25">
      <c r="A22" s="4">
        <v>15</v>
      </c>
      <c r="B22" s="2" t="s">
        <v>229</v>
      </c>
      <c r="C22" s="3" t="s">
        <v>230</v>
      </c>
      <c r="D22" s="32" t="s">
        <v>78</v>
      </c>
      <c r="E22" s="15"/>
      <c r="F22" s="17"/>
      <c r="G22" s="15"/>
      <c r="H22" s="17"/>
      <c r="I22" s="15"/>
      <c r="J22" s="17">
        <v>13</v>
      </c>
      <c r="K22" s="15">
        <f t="shared" si="0"/>
        <v>13</v>
      </c>
    </row>
    <row r="23" spans="1:11" ht="14.25">
      <c r="A23" s="4">
        <v>16</v>
      </c>
      <c r="B23" s="2" t="s">
        <v>171</v>
      </c>
      <c r="C23" s="3" t="s">
        <v>108</v>
      </c>
      <c r="D23" s="32" t="s">
        <v>70</v>
      </c>
      <c r="E23" s="15"/>
      <c r="F23" s="17">
        <v>10</v>
      </c>
      <c r="G23" s="15"/>
      <c r="H23" s="17"/>
      <c r="I23" s="15"/>
      <c r="J23" s="17"/>
      <c r="K23" s="15">
        <f t="shared" si="0"/>
        <v>10</v>
      </c>
    </row>
    <row r="24" spans="1:11" ht="14.25">
      <c r="A24" s="4">
        <v>17</v>
      </c>
      <c r="B24" s="2" t="s">
        <v>231</v>
      </c>
      <c r="C24" s="3" t="s">
        <v>183</v>
      </c>
      <c r="D24" s="32" t="s">
        <v>78</v>
      </c>
      <c r="E24" s="15"/>
      <c r="F24" s="17"/>
      <c r="G24" s="15"/>
      <c r="H24" s="17"/>
      <c r="I24" s="15"/>
      <c r="J24" s="17">
        <v>10</v>
      </c>
      <c r="K24" s="15">
        <f t="shared" si="0"/>
        <v>10</v>
      </c>
    </row>
    <row r="25" spans="1:11" ht="14.25">
      <c r="A25" s="4">
        <v>18</v>
      </c>
      <c r="B25" s="2" t="s">
        <v>202</v>
      </c>
      <c r="C25" s="3" t="s">
        <v>203</v>
      </c>
      <c r="D25" s="32" t="s">
        <v>73</v>
      </c>
      <c r="E25" s="15"/>
      <c r="F25" s="17"/>
      <c r="G25" s="15"/>
      <c r="H25" s="17"/>
      <c r="I25" s="15">
        <v>8</v>
      </c>
      <c r="J25" s="17"/>
      <c r="K25" s="15">
        <f t="shared" si="0"/>
        <v>8</v>
      </c>
    </row>
    <row r="26" spans="1:11" ht="14.25">
      <c r="A26" s="4">
        <v>19</v>
      </c>
      <c r="B26" s="2" t="s">
        <v>178</v>
      </c>
      <c r="C26" s="3" t="s">
        <v>179</v>
      </c>
      <c r="D26" s="32" t="s">
        <v>71</v>
      </c>
      <c r="E26" s="15"/>
      <c r="F26" s="17"/>
      <c r="G26" s="15">
        <v>4</v>
      </c>
      <c r="H26" s="17"/>
      <c r="I26" s="15"/>
      <c r="J26" s="17"/>
      <c r="K26" s="15">
        <f t="shared" si="0"/>
        <v>4</v>
      </c>
    </row>
    <row r="27" spans="1:11" ht="14.25">
      <c r="A27" s="4">
        <v>20</v>
      </c>
      <c r="B27" s="2" t="s">
        <v>180</v>
      </c>
      <c r="C27" s="3" t="s">
        <v>181</v>
      </c>
      <c r="D27" s="32" t="s">
        <v>73</v>
      </c>
      <c r="E27" s="15"/>
      <c r="F27" s="17"/>
      <c r="G27" s="15">
        <v>3</v>
      </c>
      <c r="H27" s="17"/>
      <c r="I27" s="15"/>
      <c r="J27" s="17"/>
      <c r="K27" s="15">
        <f t="shared" si="0"/>
        <v>3</v>
      </c>
    </row>
    <row r="28" spans="1:11" ht="14.25">
      <c r="A28" s="4">
        <v>21</v>
      </c>
      <c r="B28" s="2" t="s">
        <v>182</v>
      </c>
      <c r="C28" s="3" t="s">
        <v>183</v>
      </c>
      <c r="D28" s="32" t="s">
        <v>78</v>
      </c>
      <c r="E28" s="15"/>
      <c r="F28" s="17"/>
      <c r="G28" s="15">
        <v>1</v>
      </c>
      <c r="H28" s="17"/>
      <c r="I28" s="15"/>
      <c r="J28" s="17"/>
      <c r="K28" s="15">
        <f t="shared" si="0"/>
        <v>1</v>
      </c>
    </row>
    <row r="32" ht="14.25" hidden="1"/>
    <row r="33" ht="14.25" hidden="1"/>
    <row r="34" ht="14.25" hidden="1"/>
    <row r="35" ht="14.25" hidden="1">
      <c r="B35" t="s">
        <v>134</v>
      </c>
    </row>
    <row r="36" ht="14.25" hidden="1"/>
    <row r="37" spans="2:11" ht="15" hidden="1">
      <c r="B37" s="65" t="s">
        <v>73</v>
      </c>
      <c r="C37" s="1"/>
      <c r="E37" s="66">
        <f>E8+E24</f>
        <v>0</v>
      </c>
      <c r="F37" s="66">
        <f>F8+F24</f>
        <v>16</v>
      </c>
      <c r="G37" s="66">
        <v>0</v>
      </c>
      <c r="H37" s="66">
        <f>H8</f>
        <v>16</v>
      </c>
      <c r="I37" s="66">
        <f>I8</f>
        <v>13</v>
      </c>
      <c r="J37" s="66">
        <v>23</v>
      </c>
      <c r="K37" s="67">
        <f>SUM(E37:J37)</f>
        <v>68</v>
      </c>
    </row>
    <row r="38" spans="2:11" ht="15" hidden="1">
      <c r="B38" s="65" t="s">
        <v>72</v>
      </c>
      <c r="C38" s="1"/>
      <c r="E38" s="66">
        <f>E15</f>
        <v>0</v>
      </c>
      <c r="F38" s="66">
        <v>0</v>
      </c>
      <c r="G38" s="66">
        <v>0</v>
      </c>
      <c r="H38" s="66">
        <v>0</v>
      </c>
      <c r="I38" s="66">
        <v>0</v>
      </c>
      <c r="J38" s="66">
        <v>8</v>
      </c>
      <c r="K38" s="67">
        <f aca="true" t="shared" si="1" ref="K38:K44">SUM(E38:J38)</f>
        <v>8</v>
      </c>
    </row>
    <row r="39" spans="2:11" ht="15" hidden="1">
      <c r="B39" s="65" t="s">
        <v>69</v>
      </c>
      <c r="C39" s="1"/>
      <c r="E39" s="66">
        <v>0</v>
      </c>
      <c r="F39" s="66">
        <f>F10+F11</f>
        <v>20</v>
      </c>
      <c r="G39" s="66">
        <v>0</v>
      </c>
      <c r="H39" s="66">
        <f>H10+H12</f>
        <v>10</v>
      </c>
      <c r="I39" s="66">
        <f>I11+I12</f>
        <v>10</v>
      </c>
      <c r="J39" s="66">
        <v>63</v>
      </c>
      <c r="K39" s="67">
        <f t="shared" si="1"/>
        <v>103</v>
      </c>
    </row>
    <row r="40" spans="2:11" ht="15" hidden="1">
      <c r="B40" s="65" t="s">
        <v>79</v>
      </c>
      <c r="C40" s="1"/>
      <c r="E40" s="66">
        <v>0</v>
      </c>
      <c r="F40" s="66">
        <v>0</v>
      </c>
      <c r="G40" s="66">
        <v>0</v>
      </c>
      <c r="H40" s="25">
        <v>0</v>
      </c>
      <c r="I40" s="66">
        <v>0</v>
      </c>
      <c r="J40" s="66">
        <v>0</v>
      </c>
      <c r="K40" s="67">
        <f t="shared" si="1"/>
        <v>0</v>
      </c>
    </row>
    <row r="41" spans="2:11" ht="15" hidden="1">
      <c r="B41" s="65" t="s">
        <v>71</v>
      </c>
      <c r="C41" s="1"/>
      <c r="E41" s="66">
        <f>E9</f>
        <v>0</v>
      </c>
      <c r="F41" s="66">
        <f>F28</f>
        <v>0</v>
      </c>
      <c r="G41" s="66">
        <v>0</v>
      </c>
      <c r="H41" s="66">
        <f>H9</f>
        <v>20</v>
      </c>
      <c r="I41" s="66">
        <f>I9</f>
        <v>20</v>
      </c>
      <c r="J41" s="66">
        <v>14</v>
      </c>
      <c r="K41" s="67">
        <f t="shared" si="1"/>
        <v>54</v>
      </c>
    </row>
    <row r="42" spans="2:11" ht="15" hidden="1">
      <c r="B42" s="65" t="s">
        <v>75</v>
      </c>
      <c r="C42" s="1"/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7">
        <f t="shared" si="1"/>
        <v>0</v>
      </c>
    </row>
    <row r="43" spans="2:11" ht="15" hidden="1">
      <c r="B43" s="65" t="s">
        <v>78</v>
      </c>
      <c r="C43" s="1"/>
      <c r="E43" s="66">
        <v>0</v>
      </c>
      <c r="F43" s="66">
        <v>0</v>
      </c>
      <c r="G43" s="66">
        <f>G16+G17+G18</f>
        <v>16</v>
      </c>
      <c r="H43" s="66">
        <v>0</v>
      </c>
      <c r="I43" s="66">
        <v>0</v>
      </c>
      <c r="J43" s="66">
        <v>0</v>
      </c>
      <c r="K43" s="67">
        <f t="shared" si="1"/>
        <v>16</v>
      </c>
    </row>
    <row r="44" spans="2:11" ht="15" hidden="1">
      <c r="B44" s="68" t="s">
        <v>70</v>
      </c>
      <c r="E44" s="66">
        <v>0</v>
      </c>
      <c r="F44" s="66">
        <f>F13</f>
        <v>0</v>
      </c>
      <c r="G44" s="66">
        <v>0</v>
      </c>
      <c r="H44" s="66">
        <f>H14+H13</f>
        <v>0</v>
      </c>
      <c r="I44" s="66">
        <f>I13+I14</f>
        <v>0</v>
      </c>
      <c r="J44" s="66">
        <v>0</v>
      </c>
      <c r="K44" s="67">
        <f t="shared" si="1"/>
        <v>0</v>
      </c>
    </row>
    <row r="45" spans="4:9" ht="15" hidden="1">
      <c r="D45" t="s">
        <v>137</v>
      </c>
      <c r="E45" s="69">
        <f>SUM(E37:E44)</f>
        <v>0</v>
      </c>
      <c r="F45" s="69">
        <f>SUM(F37:F44)</f>
        <v>36</v>
      </c>
      <c r="G45" s="69">
        <f>SUM(G37:G44)</f>
        <v>16</v>
      </c>
      <c r="H45" s="69">
        <f>SUM(H37:H44)</f>
        <v>46</v>
      </c>
      <c r="I45" s="69">
        <f>SUM(I37:I44)</f>
        <v>43</v>
      </c>
    </row>
  </sheetData>
  <sheetProtection/>
  <mergeCells count="8">
    <mergeCell ref="A6:A7"/>
    <mergeCell ref="B6:B7"/>
    <mergeCell ref="C6:C7"/>
    <mergeCell ref="A2:K2"/>
    <mergeCell ref="A3:K3"/>
    <mergeCell ref="A4:K4"/>
    <mergeCell ref="K6:K7"/>
    <mergeCell ref="D6:D7"/>
  </mergeCells>
  <printOptions horizontalCentered="1"/>
  <pageMargins left="0.24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4">
      <selection activeCell="K14" sqref="K14"/>
    </sheetView>
  </sheetViews>
  <sheetFormatPr defaultColWidth="8.796875" defaultRowHeight="14.25"/>
  <cols>
    <col min="1" max="1" width="3.3984375" style="0" bestFit="1" customWidth="1"/>
    <col min="2" max="2" width="11.59765625" style="0" customWidth="1"/>
    <col min="3" max="3" width="11.8984375" style="0" customWidth="1"/>
    <col min="4" max="4" width="17.5" style="0" bestFit="1" customWidth="1"/>
    <col min="5" max="5" width="9.09765625" style="0" bestFit="1" customWidth="1"/>
    <col min="6" max="6" width="7.5" style="0" bestFit="1" customWidth="1"/>
    <col min="7" max="7" width="12.69921875" style="0" customWidth="1"/>
    <col min="8" max="8" width="8.09765625" style="0" bestFit="1" customWidth="1"/>
    <col min="9" max="9" width="5.59765625" style="0" bestFit="1" customWidth="1"/>
    <col min="10" max="10" width="10.09765625" style="0" bestFit="1" customWidth="1"/>
    <col min="11" max="11" width="9.19921875" style="0" bestFit="1" customWidth="1"/>
    <col min="12" max="13" width="0" style="0" hidden="1" customWidth="1"/>
  </cols>
  <sheetData>
    <row r="1" spans="1:11" ht="15">
      <c r="A1" s="167" t="s">
        <v>54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4.25">
      <c r="A2" s="168" t="s">
        <v>140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ht="15" thickBot="1">
      <c r="A3" s="168" t="s">
        <v>45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ht="55.5" customHeight="1" thickBot="1">
      <c r="A4" s="165" t="s">
        <v>0</v>
      </c>
      <c r="B4" s="165" t="s">
        <v>1</v>
      </c>
      <c r="C4" s="165" t="s">
        <v>14</v>
      </c>
      <c r="D4" s="165" t="s">
        <v>68</v>
      </c>
      <c r="E4" s="8" t="s">
        <v>141</v>
      </c>
      <c r="F4" s="8" t="s">
        <v>57</v>
      </c>
      <c r="G4" s="89" t="s">
        <v>61</v>
      </c>
      <c r="H4" s="10" t="s">
        <v>119</v>
      </c>
      <c r="I4" s="9" t="s">
        <v>50</v>
      </c>
      <c r="J4" s="10" t="s">
        <v>49</v>
      </c>
      <c r="K4" s="169" t="s">
        <v>46</v>
      </c>
    </row>
    <row r="5" spans="1:11" ht="15" thickBot="1">
      <c r="A5" s="166"/>
      <c r="B5" s="166"/>
      <c r="C5" s="166"/>
      <c r="D5" s="166"/>
      <c r="E5" s="11" t="s">
        <v>55</v>
      </c>
      <c r="F5" s="11" t="s">
        <v>56</v>
      </c>
      <c r="G5" s="12" t="s">
        <v>62</v>
      </c>
      <c r="H5" s="13" t="s">
        <v>58</v>
      </c>
      <c r="I5" s="13" t="s">
        <v>59</v>
      </c>
      <c r="J5" s="14" t="s">
        <v>60</v>
      </c>
      <c r="K5" s="172"/>
    </row>
    <row r="6" spans="1:14" ht="15" customHeight="1">
      <c r="A6" s="87">
        <v>1</v>
      </c>
      <c r="B6" s="123" t="s">
        <v>39</v>
      </c>
      <c r="C6" s="124" t="s">
        <v>4</v>
      </c>
      <c r="D6" s="125" t="s">
        <v>69</v>
      </c>
      <c r="E6" s="126">
        <v>13</v>
      </c>
      <c r="F6" s="127"/>
      <c r="G6" s="126"/>
      <c r="H6" s="127">
        <v>20</v>
      </c>
      <c r="I6" s="126">
        <v>20</v>
      </c>
      <c r="J6" s="127">
        <v>30</v>
      </c>
      <c r="K6" s="126">
        <f aca="true" t="shared" si="0" ref="K6:K31">SUM(E6:J6)</f>
        <v>83</v>
      </c>
      <c r="L6" s="66">
        <f>E6+E8+E10+E11+E13</f>
        <v>43</v>
      </c>
      <c r="M6" s="66">
        <f>F6+F8+F10+F17</f>
        <v>22</v>
      </c>
      <c r="N6" s="66"/>
    </row>
    <row r="7" spans="1:14" ht="15" customHeight="1">
      <c r="A7" s="2">
        <v>2</v>
      </c>
      <c r="B7" s="128" t="s">
        <v>105</v>
      </c>
      <c r="C7" s="129" t="s">
        <v>85</v>
      </c>
      <c r="D7" s="130" t="s">
        <v>73</v>
      </c>
      <c r="E7" s="131"/>
      <c r="F7" s="132">
        <v>8</v>
      </c>
      <c r="G7" s="131">
        <v>8</v>
      </c>
      <c r="H7" s="132">
        <v>16</v>
      </c>
      <c r="I7" s="131">
        <v>16</v>
      </c>
      <c r="J7" s="132"/>
      <c r="K7" s="131">
        <f t="shared" si="0"/>
        <v>48</v>
      </c>
      <c r="L7" s="66">
        <f>E7</f>
        <v>0</v>
      </c>
      <c r="M7" s="66">
        <f>F7+F12+F15+F18</f>
        <v>10</v>
      </c>
      <c r="N7" s="66"/>
    </row>
    <row r="8" spans="1:14" ht="14.25">
      <c r="A8" s="88">
        <v>3</v>
      </c>
      <c r="B8" s="133" t="s">
        <v>125</v>
      </c>
      <c r="C8" s="134" t="s">
        <v>126</v>
      </c>
      <c r="D8" s="135" t="s">
        <v>70</v>
      </c>
      <c r="E8" s="136"/>
      <c r="F8" s="137">
        <v>6</v>
      </c>
      <c r="G8" s="136">
        <v>2</v>
      </c>
      <c r="H8" s="137">
        <v>13</v>
      </c>
      <c r="I8" s="136">
        <v>10</v>
      </c>
      <c r="J8" s="137">
        <v>10</v>
      </c>
      <c r="K8" s="136">
        <f t="shared" si="0"/>
        <v>41</v>
      </c>
      <c r="N8" s="66"/>
    </row>
    <row r="9" spans="1:14" ht="14.25">
      <c r="A9" s="6">
        <v>4</v>
      </c>
      <c r="B9" s="4" t="s">
        <v>82</v>
      </c>
      <c r="C9" s="6" t="s">
        <v>52</v>
      </c>
      <c r="D9" s="82" t="s">
        <v>72</v>
      </c>
      <c r="E9" s="15">
        <v>2</v>
      </c>
      <c r="F9" s="17"/>
      <c r="G9" s="15">
        <v>20</v>
      </c>
      <c r="H9" s="17"/>
      <c r="I9" s="15"/>
      <c r="J9" s="17">
        <v>17</v>
      </c>
      <c r="K9" s="15">
        <f t="shared" si="0"/>
        <v>39</v>
      </c>
      <c r="L9" s="66">
        <f>E9+E16</f>
        <v>22</v>
      </c>
      <c r="N9" s="66"/>
    </row>
    <row r="10" spans="1:14" ht="14.25">
      <c r="A10" s="6">
        <v>5</v>
      </c>
      <c r="B10" s="53" t="s">
        <v>51</v>
      </c>
      <c r="C10" s="54" t="s">
        <v>52</v>
      </c>
      <c r="D10" s="81" t="s">
        <v>69</v>
      </c>
      <c r="E10" s="15">
        <v>16</v>
      </c>
      <c r="F10" s="17">
        <v>16</v>
      </c>
      <c r="G10" s="15"/>
      <c r="H10" s="17"/>
      <c r="I10" s="15"/>
      <c r="J10" s="17"/>
      <c r="K10" s="15">
        <f t="shared" si="0"/>
        <v>32</v>
      </c>
      <c r="N10" s="66"/>
    </row>
    <row r="11" spans="1:11" ht="14.25">
      <c r="A11" s="6">
        <v>6</v>
      </c>
      <c r="B11" s="53" t="s">
        <v>3</v>
      </c>
      <c r="C11" s="54" t="s">
        <v>2</v>
      </c>
      <c r="D11" s="81" t="s">
        <v>73</v>
      </c>
      <c r="E11" s="15">
        <v>8</v>
      </c>
      <c r="F11" s="17">
        <v>20</v>
      </c>
      <c r="G11" s="15"/>
      <c r="H11" s="17"/>
      <c r="I11" s="15"/>
      <c r="J11" s="17"/>
      <c r="K11" s="15">
        <f t="shared" si="0"/>
        <v>28</v>
      </c>
    </row>
    <row r="12" spans="1:11" ht="14.25">
      <c r="A12" s="6">
        <v>7</v>
      </c>
      <c r="B12" s="53" t="s">
        <v>112</v>
      </c>
      <c r="C12" s="54" t="s">
        <v>17</v>
      </c>
      <c r="D12" s="81" t="s">
        <v>73</v>
      </c>
      <c r="E12" s="15"/>
      <c r="F12" s="17"/>
      <c r="G12" s="15">
        <v>2</v>
      </c>
      <c r="H12" s="17">
        <v>8</v>
      </c>
      <c r="I12" s="15">
        <v>13</v>
      </c>
      <c r="J12" s="17">
        <v>4</v>
      </c>
      <c r="K12" s="15">
        <f t="shared" si="0"/>
        <v>27</v>
      </c>
    </row>
    <row r="13" spans="1:11" ht="14.25">
      <c r="A13" s="6">
        <v>8</v>
      </c>
      <c r="B13" s="53" t="s">
        <v>142</v>
      </c>
      <c r="C13" s="54" t="s">
        <v>10</v>
      </c>
      <c r="D13" s="81" t="s">
        <v>69</v>
      </c>
      <c r="E13" s="15">
        <v>6</v>
      </c>
      <c r="F13" s="17"/>
      <c r="G13" s="15"/>
      <c r="H13" s="17"/>
      <c r="I13" s="15"/>
      <c r="J13" s="17">
        <v>20</v>
      </c>
      <c r="K13" s="15">
        <f t="shared" si="0"/>
        <v>26</v>
      </c>
    </row>
    <row r="14" spans="1:13" ht="14.25">
      <c r="A14" s="6">
        <v>9</v>
      </c>
      <c r="B14" s="4" t="s">
        <v>39</v>
      </c>
      <c r="C14" s="6" t="s">
        <v>6</v>
      </c>
      <c r="D14" s="82" t="s">
        <v>69</v>
      </c>
      <c r="E14" s="15">
        <v>10</v>
      </c>
      <c r="F14" s="17">
        <v>13</v>
      </c>
      <c r="G14" s="15"/>
      <c r="H14" s="17"/>
      <c r="I14" s="15"/>
      <c r="J14" s="17"/>
      <c r="K14" s="15">
        <f t="shared" si="0"/>
        <v>23</v>
      </c>
      <c r="M14" s="66">
        <f>F14</f>
        <v>13</v>
      </c>
    </row>
    <row r="15" spans="1:11" ht="14.25">
      <c r="A15" s="6">
        <v>10</v>
      </c>
      <c r="B15" s="53" t="s">
        <v>154</v>
      </c>
      <c r="C15" s="54" t="s">
        <v>155</v>
      </c>
      <c r="D15" s="81" t="s">
        <v>73</v>
      </c>
      <c r="E15" s="15"/>
      <c r="F15" s="17">
        <v>2</v>
      </c>
      <c r="G15" s="15">
        <v>1</v>
      </c>
      <c r="H15" s="17">
        <v>10</v>
      </c>
      <c r="I15" s="15">
        <v>8</v>
      </c>
      <c r="J15" s="17"/>
      <c r="K15" s="15">
        <f t="shared" si="0"/>
        <v>21</v>
      </c>
    </row>
    <row r="16" spans="1:11" ht="14.25">
      <c r="A16" s="6">
        <v>11</v>
      </c>
      <c r="B16" s="53" t="s">
        <v>138</v>
      </c>
      <c r="C16" s="54" t="s">
        <v>121</v>
      </c>
      <c r="D16" s="81" t="s">
        <v>71</v>
      </c>
      <c r="E16" s="15">
        <v>20</v>
      </c>
      <c r="F16" s="17"/>
      <c r="G16" s="15"/>
      <c r="H16" s="17"/>
      <c r="I16" s="15"/>
      <c r="J16" s="17"/>
      <c r="K16" s="15">
        <f t="shared" si="0"/>
        <v>20</v>
      </c>
    </row>
    <row r="17" spans="1:11" ht="14.25">
      <c r="A17" s="6">
        <v>12</v>
      </c>
      <c r="B17" s="53" t="s">
        <v>104</v>
      </c>
      <c r="C17" s="54" t="s">
        <v>8</v>
      </c>
      <c r="D17" s="81" t="s">
        <v>72</v>
      </c>
      <c r="E17" s="15">
        <v>1</v>
      </c>
      <c r="F17" s="17"/>
      <c r="G17" s="15">
        <v>16</v>
      </c>
      <c r="H17" s="17"/>
      <c r="I17" s="15"/>
      <c r="J17" s="17"/>
      <c r="K17" s="15">
        <f t="shared" si="0"/>
        <v>17</v>
      </c>
    </row>
    <row r="18" spans="1:14" ht="14.25">
      <c r="A18" s="6">
        <v>13</v>
      </c>
      <c r="B18" s="53" t="s">
        <v>143</v>
      </c>
      <c r="C18" s="54" t="s">
        <v>10</v>
      </c>
      <c r="D18" s="81" t="s">
        <v>71</v>
      </c>
      <c r="E18" s="15">
        <v>3</v>
      </c>
      <c r="F18" s="17"/>
      <c r="G18" s="15"/>
      <c r="H18" s="17"/>
      <c r="I18" s="15"/>
      <c r="J18" s="17">
        <v>13</v>
      </c>
      <c r="K18" s="15">
        <f t="shared" si="0"/>
        <v>16</v>
      </c>
      <c r="N18" s="66"/>
    </row>
    <row r="19" spans="1:12" ht="14.25">
      <c r="A19" s="6">
        <v>14</v>
      </c>
      <c r="B19" s="53" t="s">
        <v>86</v>
      </c>
      <c r="C19" s="54" t="s">
        <v>2</v>
      </c>
      <c r="D19" s="81" t="s">
        <v>69</v>
      </c>
      <c r="E19" s="15">
        <v>4</v>
      </c>
      <c r="F19" s="17">
        <v>10</v>
      </c>
      <c r="G19" s="15"/>
      <c r="H19" s="17"/>
      <c r="I19" s="15"/>
      <c r="J19" s="17"/>
      <c r="K19" s="15">
        <f t="shared" si="0"/>
        <v>14</v>
      </c>
      <c r="L19">
        <v>3</v>
      </c>
    </row>
    <row r="20" spans="1:13" ht="14.25">
      <c r="A20" s="6">
        <v>15</v>
      </c>
      <c r="B20" s="53" t="s">
        <v>153</v>
      </c>
      <c r="C20" s="54" t="s">
        <v>8</v>
      </c>
      <c r="D20" s="81" t="s">
        <v>73</v>
      </c>
      <c r="E20" s="15"/>
      <c r="F20" s="17">
        <v>4</v>
      </c>
      <c r="G20" s="15">
        <v>6</v>
      </c>
      <c r="H20" s="17">
        <v>4</v>
      </c>
      <c r="I20" s="15"/>
      <c r="J20" s="17"/>
      <c r="K20" s="15">
        <f t="shared" si="0"/>
        <v>14</v>
      </c>
      <c r="M20">
        <v>1</v>
      </c>
    </row>
    <row r="21" spans="1:11" ht="14.25">
      <c r="A21" s="6">
        <v>16</v>
      </c>
      <c r="B21" s="53" t="s">
        <v>81</v>
      </c>
      <c r="C21" s="54" t="s">
        <v>40</v>
      </c>
      <c r="D21" s="81" t="s">
        <v>69</v>
      </c>
      <c r="E21" s="15"/>
      <c r="F21" s="17">
        <v>3</v>
      </c>
      <c r="G21" s="15"/>
      <c r="H21" s="17"/>
      <c r="I21" s="15"/>
      <c r="J21" s="17">
        <v>8</v>
      </c>
      <c r="K21" s="15">
        <f t="shared" si="0"/>
        <v>11</v>
      </c>
    </row>
    <row r="22" spans="1:11" ht="14.25">
      <c r="A22" s="6">
        <v>17</v>
      </c>
      <c r="B22" s="53" t="s">
        <v>184</v>
      </c>
      <c r="C22" s="54" t="s">
        <v>10</v>
      </c>
      <c r="D22" s="81" t="s">
        <v>72</v>
      </c>
      <c r="E22" s="15"/>
      <c r="F22" s="17"/>
      <c r="G22" s="15">
        <v>10</v>
      </c>
      <c r="H22" s="17"/>
      <c r="I22" s="15"/>
      <c r="J22" s="17"/>
      <c r="K22" s="15">
        <f t="shared" si="0"/>
        <v>10</v>
      </c>
    </row>
    <row r="23" spans="1:14" ht="14.25">
      <c r="A23" s="6">
        <v>18</v>
      </c>
      <c r="B23" s="53" t="s">
        <v>195</v>
      </c>
      <c r="C23" s="54" t="s">
        <v>4</v>
      </c>
      <c r="D23" s="82" t="s">
        <v>70</v>
      </c>
      <c r="E23" s="15"/>
      <c r="F23" s="17"/>
      <c r="G23" s="15"/>
      <c r="H23" s="17">
        <v>6</v>
      </c>
      <c r="I23" s="15">
        <v>4</v>
      </c>
      <c r="J23" s="17"/>
      <c r="K23" s="15">
        <f t="shared" si="0"/>
        <v>10</v>
      </c>
      <c r="N23">
        <v>6</v>
      </c>
    </row>
    <row r="24" spans="1:11" ht="14.25">
      <c r="A24" s="6">
        <v>19</v>
      </c>
      <c r="B24" s="53" t="s">
        <v>185</v>
      </c>
      <c r="C24" s="54" t="s">
        <v>11</v>
      </c>
      <c r="D24" s="81" t="s">
        <v>73</v>
      </c>
      <c r="E24" s="15"/>
      <c r="F24" s="17"/>
      <c r="G24" s="15">
        <v>4</v>
      </c>
      <c r="H24" s="17"/>
      <c r="I24" s="15">
        <v>3</v>
      </c>
      <c r="J24" s="17"/>
      <c r="K24" s="15">
        <f t="shared" si="0"/>
        <v>7</v>
      </c>
    </row>
    <row r="25" spans="1:11" ht="14.25">
      <c r="A25" s="6">
        <v>20</v>
      </c>
      <c r="B25" s="53" t="s">
        <v>156</v>
      </c>
      <c r="C25" s="54" t="s">
        <v>13</v>
      </c>
      <c r="D25" s="81" t="s">
        <v>78</v>
      </c>
      <c r="E25" s="15"/>
      <c r="F25" s="17">
        <v>1</v>
      </c>
      <c r="G25" s="15"/>
      <c r="H25" s="17"/>
      <c r="I25" s="15"/>
      <c r="J25" s="17">
        <v>6</v>
      </c>
      <c r="K25" s="15">
        <f t="shared" si="0"/>
        <v>7</v>
      </c>
    </row>
    <row r="26" spans="1:11" ht="14.25">
      <c r="A26" s="6">
        <v>21</v>
      </c>
      <c r="B26" s="53" t="s">
        <v>196</v>
      </c>
      <c r="C26" s="54" t="s">
        <v>12</v>
      </c>
      <c r="D26" s="81" t="s">
        <v>72</v>
      </c>
      <c r="E26" s="15"/>
      <c r="F26" s="17"/>
      <c r="G26" s="15"/>
      <c r="H26" s="17"/>
      <c r="I26" s="15">
        <v>6</v>
      </c>
      <c r="J26" s="17"/>
      <c r="K26" s="15">
        <f t="shared" si="0"/>
        <v>6</v>
      </c>
    </row>
    <row r="27" spans="1:11" ht="14.25">
      <c r="A27" s="6">
        <v>22</v>
      </c>
      <c r="B27" s="53" t="s">
        <v>193</v>
      </c>
      <c r="C27" s="54" t="s">
        <v>10</v>
      </c>
      <c r="D27" s="81" t="s">
        <v>70</v>
      </c>
      <c r="E27" s="15"/>
      <c r="F27" s="17"/>
      <c r="G27" s="15"/>
      <c r="H27" s="17">
        <v>3</v>
      </c>
      <c r="I27" s="15"/>
      <c r="J27" s="17"/>
      <c r="K27" s="15">
        <f t="shared" si="0"/>
        <v>3</v>
      </c>
    </row>
    <row r="28" spans="1:11" ht="14.25">
      <c r="A28" s="6">
        <v>23</v>
      </c>
      <c r="B28" s="53" t="s">
        <v>98</v>
      </c>
      <c r="C28" s="54" t="s">
        <v>99</v>
      </c>
      <c r="D28" s="81" t="s">
        <v>69</v>
      </c>
      <c r="E28" s="15"/>
      <c r="F28" s="17"/>
      <c r="G28" s="15"/>
      <c r="H28" s="17"/>
      <c r="I28" s="15"/>
      <c r="J28" s="17">
        <v>3</v>
      </c>
      <c r="K28" s="15">
        <f t="shared" si="0"/>
        <v>3</v>
      </c>
    </row>
    <row r="29" spans="1:11" ht="14.25">
      <c r="A29" s="6">
        <v>24</v>
      </c>
      <c r="B29" s="53" t="s">
        <v>197</v>
      </c>
      <c r="C29" s="54" t="s">
        <v>11</v>
      </c>
      <c r="D29" s="81" t="s">
        <v>73</v>
      </c>
      <c r="E29" s="15"/>
      <c r="F29" s="17"/>
      <c r="G29" s="15"/>
      <c r="H29" s="17"/>
      <c r="I29" s="15">
        <v>2</v>
      </c>
      <c r="J29" s="17"/>
      <c r="K29" s="15">
        <f t="shared" si="0"/>
        <v>2</v>
      </c>
    </row>
    <row r="30" spans="1:11" ht="14.25">
      <c r="A30" s="6">
        <v>24</v>
      </c>
      <c r="B30" s="53" t="s">
        <v>219</v>
      </c>
      <c r="C30" s="121" t="s">
        <v>220</v>
      </c>
      <c r="D30" s="82" t="s">
        <v>78</v>
      </c>
      <c r="E30" s="15"/>
      <c r="F30" s="17"/>
      <c r="G30" s="15"/>
      <c r="H30" s="17"/>
      <c r="I30" s="15"/>
      <c r="J30" s="17">
        <v>2</v>
      </c>
      <c r="K30" s="15">
        <f t="shared" si="0"/>
        <v>2</v>
      </c>
    </row>
    <row r="31" spans="1:11" ht="15" thickBot="1">
      <c r="A31" s="7">
        <v>26</v>
      </c>
      <c r="B31" s="76" t="s">
        <v>198</v>
      </c>
      <c r="C31" s="83" t="s">
        <v>11</v>
      </c>
      <c r="D31" s="122" t="s">
        <v>69</v>
      </c>
      <c r="E31" s="16"/>
      <c r="F31" s="19"/>
      <c r="G31" s="16"/>
      <c r="H31" s="19"/>
      <c r="I31" s="16">
        <v>1</v>
      </c>
      <c r="J31" s="19"/>
      <c r="K31" s="16">
        <f t="shared" si="0"/>
        <v>1</v>
      </c>
    </row>
    <row r="38" ht="14.25" hidden="1"/>
    <row r="39" ht="14.25" hidden="1"/>
    <row r="40" spans="2:11" ht="14.25" hidden="1">
      <c r="B40" s="25" t="s">
        <v>133</v>
      </c>
      <c r="C40" s="25"/>
      <c r="D40" s="25"/>
      <c r="E40" s="25"/>
      <c r="F40" s="25"/>
      <c r="G40" s="25"/>
      <c r="H40" s="25"/>
      <c r="I40" s="25"/>
      <c r="J40" s="25"/>
      <c r="K40" s="25"/>
    </row>
    <row r="41" spans="2:11" ht="15" hidden="1">
      <c r="B41" s="65" t="s">
        <v>73</v>
      </c>
      <c r="C41" s="1"/>
      <c r="E41" s="66" t="e">
        <f>#REF!+E9+E20</f>
        <v>#REF!</v>
      </c>
      <c r="F41" s="66" t="e">
        <f>#REF!+F9+F16+F20+F23</f>
        <v>#REF!</v>
      </c>
      <c r="G41" s="66" t="e">
        <f>#REF!</f>
        <v>#REF!</v>
      </c>
      <c r="H41" s="66">
        <f>H9+H20+H26</f>
        <v>4</v>
      </c>
      <c r="I41" s="66">
        <f>I9+I20+I26</f>
        <v>6</v>
      </c>
      <c r="J41" s="66" t="e">
        <f>#REF!+J27</f>
        <v>#REF!</v>
      </c>
      <c r="K41" s="67" t="e">
        <f>SUM(E41:J41)</f>
        <v>#REF!</v>
      </c>
    </row>
    <row r="42" spans="2:11" ht="15" hidden="1">
      <c r="B42" s="65" t="s">
        <v>72</v>
      </c>
      <c r="C42" s="1"/>
      <c r="E42" s="66">
        <f>E17</f>
        <v>1</v>
      </c>
      <c r="F42" s="66">
        <v>0</v>
      </c>
      <c r="G42" s="66">
        <v>0</v>
      </c>
      <c r="H42" s="66">
        <v>0</v>
      </c>
      <c r="I42" s="66">
        <v>0</v>
      </c>
      <c r="J42" s="66">
        <f>J29+J17</f>
        <v>0</v>
      </c>
      <c r="K42" s="67">
        <f aca="true" t="shared" si="1" ref="K42:K48">SUM(E42:J42)</f>
        <v>1</v>
      </c>
    </row>
    <row r="43" spans="2:11" ht="15" hidden="1">
      <c r="B43" s="65" t="s">
        <v>69</v>
      </c>
      <c r="C43" s="1"/>
      <c r="E43" s="66">
        <f>E6+E8+E11</f>
        <v>21</v>
      </c>
      <c r="F43" s="66">
        <f>F6+F8+F12+F14</f>
        <v>19</v>
      </c>
      <c r="G43" s="66">
        <f>G6</f>
        <v>0</v>
      </c>
      <c r="H43" s="66">
        <f>H8+H10+H11+H12</f>
        <v>21</v>
      </c>
      <c r="I43" s="66">
        <f>I8+I10+I11+I12+I14</f>
        <v>23</v>
      </c>
      <c r="J43" s="66">
        <f>J8+J14</f>
        <v>10</v>
      </c>
      <c r="K43" s="67">
        <f t="shared" si="1"/>
        <v>94</v>
      </c>
    </row>
    <row r="44" spans="2:11" ht="15" hidden="1">
      <c r="B44" s="65" t="s">
        <v>79</v>
      </c>
      <c r="C44" s="1"/>
      <c r="E44" s="66">
        <v>0</v>
      </c>
      <c r="F44" s="66">
        <v>0</v>
      </c>
      <c r="G44" s="66">
        <v>0</v>
      </c>
      <c r="H44" s="25">
        <v>0</v>
      </c>
      <c r="I44" s="66">
        <v>0</v>
      </c>
      <c r="J44" s="66">
        <v>0</v>
      </c>
      <c r="K44" s="67">
        <f t="shared" si="1"/>
        <v>0</v>
      </c>
    </row>
    <row r="45" spans="2:11" ht="15" hidden="1">
      <c r="B45" s="65" t="s">
        <v>71</v>
      </c>
      <c r="C45" s="1"/>
      <c r="E45" s="66">
        <f>E13</f>
        <v>6</v>
      </c>
      <c r="F45" s="66">
        <v>0</v>
      </c>
      <c r="G45" s="66">
        <v>0</v>
      </c>
      <c r="H45" s="66">
        <v>0</v>
      </c>
      <c r="I45" s="66">
        <v>0</v>
      </c>
      <c r="J45" s="66">
        <v>47</v>
      </c>
      <c r="K45" s="67">
        <f t="shared" si="1"/>
        <v>53</v>
      </c>
    </row>
    <row r="46" spans="2:11" ht="15" hidden="1">
      <c r="B46" s="65" t="s">
        <v>75</v>
      </c>
      <c r="C46" s="1"/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7">
        <f t="shared" si="1"/>
        <v>0</v>
      </c>
    </row>
    <row r="47" spans="2:11" ht="15" hidden="1">
      <c r="B47" s="65" t="s">
        <v>78</v>
      </c>
      <c r="C47" s="1"/>
      <c r="E47" s="66">
        <v>0</v>
      </c>
      <c r="F47" s="66">
        <v>0</v>
      </c>
      <c r="G47" s="66">
        <f>G18+G19</f>
        <v>0</v>
      </c>
      <c r="H47" s="66">
        <v>0</v>
      </c>
      <c r="I47" s="66">
        <v>0</v>
      </c>
      <c r="J47" s="66">
        <v>0</v>
      </c>
      <c r="K47" s="67">
        <f t="shared" si="1"/>
        <v>0</v>
      </c>
    </row>
    <row r="48" spans="2:11" ht="15" hidden="1">
      <c r="B48" s="68" t="s">
        <v>70</v>
      </c>
      <c r="E48" s="66">
        <f>E15</f>
        <v>0</v>
      </c>
      <c r="F48" s="66">
        <f>F15</f>
        <v>2</v>
      </c>
      <c r="G48" s="66">
        <v>0</v>
      </c>
      <c r="H48" s="66">
        <f>H25+H15</f>
        <v>10</v>
      </c>
      <c r="I48" s="66">
        <f>I24+I15</f>
        <v>11</v>
      </c>
      <c r="J48" s="66">
        <v>0</v>
      </c>
      <c r="K48" s="67">
        <f t="shared" si="1"/>
        <v>23</v>
      </c>
    </row>
    <row r="49" ht="14.25" hidden="1"/>
    <row r="50" spans="4:9" ht="15" hidden="1">
      <c r="D50" t="s">
        <v>137</v>
      </c>
      <c r="E50" s="70" t="e">
        <f>SUM(E41:E48)</f>
        <v>#REF!</v>
      </c>
      <c r="F50" s="70" t="e">
        <f>SUM(F41:F48)</f>
        <v>#REF!</v>
      </c>
      <c r="G50" s="70" t="e">
        <f>SUM(G41:G48)</f>
        <v>#REF!</v>
      </c>
      <c r="H50" s="70">
        <f>SUM(H41:H48)</f>
        <v>35</v>
      </c>
      <c r="I50" s="70">
        <f>SUM(I41:I48)</f>
        <v>40</v>
      </c>
    </row>
  </sheetData>
  <sheetProtection/>
  <mergeCells count="8">
    <mergeCell ref="A1:K1"/>
    <mergeCell ref="A2:K2"/>
    <mergeCell ref="A3:K3"/>
    <mergeCell ref="A4:A5"/>
    <mergeCell ref="B4:B5"/>
    <mergeCell ref="C4:C5"/>
    <mergeCell ref="K4:K5"/>
    <mergeCell ref="D4:D5"/>
  </mergeCells>
  <printOptions horizontalCentered="1"/>
  <pageMargins left="0.3" right="0.3" top="0.35433070866141736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2">
      <selection activeCell="K9" sqref="K9"/>
    </sheetView>
  </sheetViews>
  <sheetFormatPr defaultColWidth="8.796875" defaultRowHeight="14.25"/>
  <cols>
    <col min="1" max="1" width="3.3984375" style="0" bestFit="1" customWidth="1"/>
    <col min="2" max="2" width="13.59765625" style="0" customWidth="1"/>
    <col min="3" max="3" width="11" style="0" bestFit="1" customWidth="1"/>
    <col min="4" max="4" width="17.5" style="0" bestFit="1" customWidth="1"/>
    <col min="5" max="5" width="9.09765625" style="0" bestFit="1" customWidth="1"/>
    <col min="6" max="6" width="7.5" style="0" bestFit="1" customWidth="1"/>
    <col min="7" max="7" width="13.09765625" style="0" bestFit="1" customWidth="1"/>
    <col min="8" max="8" width="8.09765625" style="0" bestFit="1" customWidth="1"/>
    <col min="9" max="9" width="5.59765625" style="0" bestFit="1" customWidth="1"/>
    <col min="10" max="10" width="10.09765625" style="0" bestFit="1" customWidth="1"/>
    <col min="11" max="11" width="6.19921875" style="0" bestFit="1" customWidth="1"/>
    <col min="12" max="13" width="0" style="0" hidden="1" customWidth="1"/>
  </cols>
  <sheetData>
    <row r="1" spans="1:11" ht="15">
      <c r="A1" s="167" t="s">
        <v>54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4.25">
      <c r="A2" s="168" t="s">
        <v>140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ht="15" thickBot="1">
      <c r="A3" s="168" t="s">
        <v>47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ht="54" customHeight="1" thickBot="1">
      <c r="A4" s="165" t="s">
        <v>0</v>
      </c>
      <c r="B4" s="165" t="s">
        <v>1</v>
      </c>
      <c r="C4" s="165" t="s">
        <v>14</v>
      </c>
      <c r="D4" s="165" t="s">
        <v>68</v>
      </c>
      <c r="E4" s="8" t="s">
        <v>141</v>
      </c>
      <c r="F4" s="8" t="s">
        <v>57</v>
      </c>
      <c r="G4" s="89" t="s">
        <v>61</v>
      </c>
      <c r="H4" s="10" t="s">
        <v>119</v>
      </c>
      <c r="I4" s="9" t="s">
        <v>50</v>
      </c>
      <c r="J4" s="10" t="s">
        <v>49</v>
      </c>
      <c r="K4" s="169" t="s">
        <v>46</v>
      </c>
    </row>
    <row r="5" spans="1:11" ht="15" thickBot="1">
      <c r="A5" s="171"/>
      <c r="B5" s="171"/>
      <c r="C5" s="171"/>
      <c r="D5" s="171"/>
      <c r="E5" s="11" t="s">
        <v>55</v>
      </c>
      <c r="F5" s="11" t="s">
        <v>56</v>
      </c>
      <c r="G5" s="12" t="s">
        <v>62</v>
      </c>
      <c r="H5" s="13" t="s">
        <v>58</v>
      </c>
      <c r="I5" s="13" t="s">
        <v>59</v>
      </c>
      <c r="J5" s="14" t="s">
        <v>60</v>
      </c>
      <c r="K5" s="170"/>
    </row>
    <row r="6" spans="1:14" ht="15">
      <c r="A6" s="97">
        <v>1</v>
      </c>
      <c r="B6" s="98" t="s">
        <v>86</v>
      </c>
      <c r="C6" s="99" t="s">
        <v>84</v>
      </c>
      <c r="D6" s="100" t="s">
        <v>71</v>
      </c>
      <c r="E6" s="101">
        <v>8</v>
      </c>
      <c r="F6" s="102">
        <v>16</v>
      </c>
      <c r="G6" s="103">
        <v>16</v>
      </c>
      <c r="H6" s="101">
        <v>20</v>
      </c>
      <c r="I6" s="104">
        <v>20</v>
      </c>
      <c r="J6" s="102">
        <v>30</v>
      </c>
      <c r="K6" s="101">
        <f>SUM(E6:J6)-E6</f>
        <v>102</v>
      </c>
      <c r="L6" s="66">
        <f>E6+E10+E15</f>
        <v>28</v>
      </c>
      <c r="M6" s="66">
        <f>F6+F10+F15</f>
        <v>36</v>
      </c>
      <c r="N6" s="66"/>
    </row>
    <row r="7" spans="1:14" ht="15">
      <c r="A7" s="105">
        <v>2</v>
      </c>
      <c r="B7" s="106" t="s">
        <v>100</v>
      </c>
      <c r="C7" s="107" t="s">
        <v>11</v>
      </c>
      <c r="D7" s="108" t="s">
        <v>69</v>
      </c>
      <c r="E7" s="109"/>
      <c r="F7" s="110">
        <v>13</v>
      </c>
      <c r="G7" s="111"/>
      <c r="H7" s="109">
        <v>16</v>
      </c>
      <c r="I7" s="112">
        <v>16</v>
      </c>
      <c r="J7" s="110">
        <v>20</v>
      </c>
      <c r="K7" s="109">
        <f>SUM(E7:J7)</f>
        <v>65</v>
      </c>
      <c r="L7" s="66">
        <f>E7+E16+E12</f>
        <v>1</v>
      </c>
      <c r="M7" s="66">
        <f>F7+F12+F18</f>
        <v>13</v>
      </c>
      <c r="N7" s="66"/>
    </row>
    <row r="8" spans="1:14" ht="15">
      <c r="A8" s="105">
        <v>3</v>
      </c>
      <c r="B8" s="106" t="s">
        <v>80</v>
      </c>
      <c r="C8" s="107" t="s">
        <v>101</v>
      </c>
      <c r="D8" s="108" t="s">
        <v>73</v>
      </c>
      <c r="E8" s="109">
        <v>3</v>
      </c>
      <c r="F8" s="110">
        <v>10</v>
      </c>
      <c r="G8" s="111">
        <v>20</v>
      </c>
      <c r="H8" s="109">
        <v>6</v>
      </c>
      <c r="I8" s="112">
        <v>10</v>
      </c>
      <c r="J8" s="110"/>
      <c r="K8" s="109">
        <f>SUM(E8:J8)</f>
        <v>49</v>
      </c>
      <c r="L8">
        <v>20</v>
      </c>
      <c r="N8" s="66"/>
    </row>
    <row r="9" spans="1:13" ht="14.25">
      <c r="A9" s="6">
        <v>4</v>
      </c>
      <c r="B9" s="56" t="s">
        <v>86</v>
      </c>
      <c r="C9" s="53" t="s">
        <v>4</v>
      </c>
      <c r="D9" s="57" t="s">
        <v>71</v>
      </c>
      <c r="E9" s="15">
        <v>2</v>
      </c>
      <c r="F9" s="17">
        <v>8</v>
      </c>
      <c r="G9" s="27">
        <v>6</v>
      </c>
      <c r="H9" s="15">
        <v>13</v>
      </c>
      <c r="I9" s="29">
        <v>4</v>
      </c>
      <c r="J9" s="17">
        <v>10</v>
      </c>
      <c r="K9" s="15">
        <f>SUM(E9:J9)-E9</f>
        <v>41</v>
      </c>
      <c r="L9" s="66">
        <f>E14</f>
        <v>0</v>
      </c>
      <c r="M9" s="66">
        <f>F9</f>
        <v>8</v>
      </c>
    </row>
    <row r="10" spans="1:11" ht="14.25">
      <c r="A10" s="6">
        <v>5</v>
      </c>
      <c r="B10" s="56" t="s">
        <v>18</v>
      </c>
      <c r="C10" s="53" t="s">
        <v>12</v>
      </c>
      <c r="D10" s="57" t="s">
        <v>73</v>
      </c>
      <c r="E10" s="15">
        <v>16</v>
      </c>
      <c r="F10" s="17">
        <v>20</v>
      </c>
      <c r="G10" s="27"/>
      <c r="H10" s="15"/>
      <c r="I10" s="29"/>
      <c r="J10" s="17"/>
      <c r="K10" s="15">
        <f aca="true" t="shared" si="0" ref="K10:K34">SUM(E10:J10)</f>
        <v>36</v>
      </c>
    </row>
    <row r="11" spans="1:14" ht="14.25">
      <c r="A11" s="6">
        <v>6</v>
      </c>
      <c r="B11" s="56" t="s">
        <v>110</v>
      </c>
      <c r="C11" s="53" t="s">
        <v>16</v>
      </c>
      <c r="D11" s="57" t="s">
        <v>73</v>
      </c>
      <c r="E11" s="15"/>
      <c r="F11" s="17"/>
      <c r="G11" s="27">
        <v>8</v>
      </c>
      <c r="H11" s="15">
        <v>8</v>
      </c>
      <c r="I11" s="29"/>
      <c r="J11" s="17">
        <v>20</v>
      </c>
      <c r="K11" s="15">
        <f t="shared" si="0"/>
        <v>36</v>
      </c>
      <c r="L11" s="66">
        <f>E11+E13</f>
        <v>20</v>
      </c>
      <c r="N11" s="66"/>
    </row>
    <row r="12" spans="1:14" ht="14.25">
      <c r="A12" s="6">
        <v>7</v>
      </c>
      <c r="B12" s="56" t="s">
        <v>109</v>
      </c>
      <c r="C12" s="53" t="s">
        <v>9</v>
      </c>
      <c r="D12" s="57" t="s">
        <v>70</v>
      </c>
      <c r="E12" s="15">
        <v>1</v>
      </c>
      <c r="F12" s="17"/>
      <c r="G12" s="27">
        <v>13</v>
      </c>
      <c r="H12" s="15">
        <v>10</v>
      </c>
      <c r="I12" s="29">
        <v>6</v>
      </c>
      <c r="J12" s="17"/>
      <c r="K12" s="15">
        <f t="shared" si="0"/>
        <v>30</v>
      </c>
      <c r="N12" s="66"/>
    </row>
    <row r="13" spans="1:11" ht="14.25">
      <c r="A13" s="6">
        <v>8</v>
      </c>
      <c r="B13" s="56" t="s">
        <v>147</v>
      </c>
      <c r="C13" s="53" t="s">
        <v>145</v>
      </c>
      <c r="D13" s="57" t="s">
        <v>146</v>
      </c>
      <c r="E13" s="15">
        <v>20</v>
      </c>
      <c r="F13" s="17"/>
      <c r="G13" s="27"/>
      <c r="H13" s="15"/>
      <c r="I13" s="29"/>
      <c r="J13" s="17"/>
      <c r="K13" s="15">
        <f t="shared" si="0"/>
        <v>20</v>
      </c>
    </row>
    <row r="14" spans="1:11" ht="14.25">
      <c r="A14" s="6">
        <v>9</v>
      </c>
      <c r="B14" s="56" t="s">
        <v>120</v>
      </c>
      <c r="C14" s="53" t="s">
        <v>121</v>
      </c>
      <c r="D14" s="57" t="s">
        <v>73</v>
      </c>
      <c r="E14" s="15"/>
      <c r="F14" s="17">
        <v>6</v>
      </c>
      <c r="G14" s="27"/>
      <c r="H14" s="15"/>
      <c r="I14" s="29">
        <v>13</v>
      </c>
      <c r="J14" s="17"/>
      <c r="K14" s="15">
        <f t="shared" si="0"/>
        <v>19</v>
      </c>
    </row>
    <row r="15" spans="1:11" ht="14.25">
      <c r="A15" s="6">
        <v>10</v>
      </c>
      <c r="B15" s="21" t="s">
        <v>21</v>
      </c>
      <c r="C15" s="4" t="s">
        <v>22</v>
      </c>
      <c r="D15" s="33" t="s">
        <v>71</v>
      </c>
      <c r="E15" s="15">
        <v>4</v>
      </c>
      <c r="F15" s="17"/>
      <c r="G15" s="27">
        <v>10</v>
      </c>
      <c r="H15" s="15"/>
      <c r="I15" s="29"/>
      <c r="J15" s="17"/>
      <c r="K15" s="15">
        <f t="shared" si="0"/>
        <v>14</v>
      </c>
    </row>
    <row r="16" spans="1:11" ht="14.25">
      <c r="A16" s="6">
        <v>11</v>
      </c>
      <c r="B16" s="21" t="s">
        <v>98</v>
      </c>
      <c r="C16" s="4" t="s">
        <v>99</v>
      </c>
      <c r="D16" s="57" t="s">
        <v>69</v>
      </c>
      <c r="E16" s="15"/>
      <c r="F16" s="17"/>
      <c r="G16" s="27"/>
      <c r="H16" s="15"/>
      <c r="I16" s="29"/>
      <c r="J16" s="17">
        <v>13</v>
      </c>
      <c r="K16" s="15">
        <f t="shared" si="0"/>
        <v>13</v>
      </c>
    </row>
    <row r="17" spans="1:13" ht="14.25">
      <c r="A17" s="6">
        <v>12</v>
      </c>
      <c r="B17" s="21" t="s">
        <v>15</v>
      </c>
      <c r="C17" s="4" t="s">
        <v>7</v>
      </c>
      <c r="D17" s="33" t="s">
        <v>76</v>
      </c>
      <c r="E17" s="15">
        <v>13</v>
      </c>
      <c r="F17" s="17"/>
      <c r="G17" s="27"/>
      <c r="H17" s="15"/>
      <c r="I17" s="29"/>
      <c r="J17" s="17"/>
      <c r="K17" s="15">
        <f t="shared" si="0"/>
        <v>13</v>
      </c>
      <c r="M17">
        <v>3</v>
      </c>
    </row>
    <row r="18" spans="1:11" ht="14.25">
      <c r="A18" s="6">
        <v>13</v>
      </c>
      <c r="B18" s="56" t="s">
        <v>127</v>
      </c>
      <c r="C18" s="53" t="s">
        <v>128</v>
      </c>
      <c r="D18" s="57" t="s">
        <v>129</v>
      </c>
      <c r="E18" s="15"/>
      <c r="F18" s="17"/>
      <c r="G18" s="27">
        <v>4</v>
      </c>
      <c r="H18" s="15"/>
      <c r="I18" s="29">
        <v>8</v>
      </c>
      <c r="J18" s="17"/>
      <c r="K18" s="15">
        <f t="shared" si="0"/>
        <v>12</v>
      </c>
    </row>
    <row r="19" spans="1:12" ht="14.25">
      <c r="A19" s="6">
        <v>14</v>
      </c>
      <c r="B19" s="56" t="s">
        <v>15</v>
      </c>
      <c r="C19" s="53" t="s">
        <v>17</v>
      </c>
      <c r="D19" s="57" t="s">
        <v>76</v>
      </c>
      <c r="E19" s="15">
        <v>10</v>
      </c>
      <c r="F19" s="17"/>
      <c r="G19" s="27"/>
      <c r="H19" s="15"/>
      <c r="I19" s="29"/>
      <c r="J19" s="17"/>
      <c r="K19" s="15">
        <f t="shared" si="0"/>
        <v>10</v>
      </c>
      <c r="L19">
        <v>1</v>
      </c>
    </row>
    <row r="20" spans="1:14" ht="14.25">
      <c r="A20" s="6">
        <v>15</v>
      </c>
      <c r="B20" s="56" t="s">
        <v>194</v>
      </c>
      <c r="C20" s="53" t="s">
        <v>11</v>
      </c>
      <c r="D20" s="57" t="s">
        <v>70</v>
      </c>
      <c r="E20" s="15"/>
      <c r="F20" s="17"/>
      <c r="G20" s="27"/>
      <c r="H20" s="15">
        <v>4</v>
      </c>
      <c r="I20" s="29">
        <v>2</v>
      </c>
      <c r="J20" s="17">
        <v>4</v>
      </c>
      <c r="K20" s="15">
        <f t="shared" si="0"/>
        <v>10</v>
      </c>
      <c r="M20">
        <v>1</v>
      </c>
      <c r="N20" s="66">
        <f>+'C-1K'!N11</f>
        <v>0</v>
      </c>
    </row>
    <row r="21" spans="1:11" ht="14.25">
      <c r="A21" s="6">
        <v>16</v>
      </c>
      <c r="B21" s="21" t="s">
        <v>23</v>
      </c>
      <c r="C21" s="4" t="s">
        <v>16</v>
      </c>
      <c r="D21" s="33" t="s">
        <v>71</v>
      </c>
      <c r="E21" s="15"/>
      <c r="F21" s="17"/>
      <c r="G21" s="27"/>
      <c r="H21" s="15"/>
      <c r="I21" s="29"/>
      <c r="J21" s="17">
        <v>8</v>
      </c>
      <c r="K21" s="15">
        <f t="shared" si="0"/>
        <v>8</v>
      </c>
    </row>
    <row r="22" spans="1:11" ht="14.25">
      <c r="A22" s="6">
        <v>17</v>
      </c>
      <c r="B22" s="56" t="s">
        <v>5</v>
      </c>
      <c r="C22" s="53" t="s">
        <v>10</v>
      </c>
      <c r="D22" s="33" t="s">
        <v>69</v>
      </c>
      <c r="E22" s="15">
        <v>6</v>
      </c>
      <c r="F22" s="17"/>
      <c r="G22" s="27"/>
      <c r="H22" s="15"/>
      <c r="I22" s="29"/>
      <c r="J22" s="17"/>
      <c r="K22" s="15">
        <f t="shared" si="0"/>
        <v>6</v>
      </c>
    </row>
    <row r="23" spans="1:11" ht="14.25">
      <c r="A23" s="6">
        <v>19</v>
      </c>
      <c r="B23" s="61" t="s">
        <v>122</v>
      </c>
      <c r="C23" s="62" t="s">
        <v>12</v>
      </c>
      <c r="D23" s="63" t="s">
        <v>71</v>
      </c>
      <c r="E23" s="15"/>
      <c r="F23" s="17"/>
      <c r="G23" s="27"/>
      <c r="H23" s="15"/>
      <c r="I23" s="29"/>
      <c r="J23" s="17">
        <v>6</v>
      </c>
      <c r="K23" s="15">
        <f t="shared" si="0"/>
        <v>6</v>
      </c>
    </row>
    <row r="24" spans="1:11" ht="14.25">
      <c r="A24" s="6">
        <v>20</v>
      </c>
      <c r="B24" s="61" t="s">
        <v>125</v>
      </c>
      <c r="C24" s="62" t="s">
        <v>152</v>
      </c>
      <c r="D24" s="63" t="s">
        <v>70</v>
      </c>
      <c r="E24" s="15"/>
      <c r="F24" s="17">
        <v>1</v>
      </c>
      <c r="G24" s="27"/>
      <c r="H24" s="15">
        <v>3</v>
      </c>
      <c r="I24" s="29">
        <v>1</v>
      </c>
      <c r="J24" s="17"/>
      <c r="K24" s="15">
        <f t="shared" si="0"/>
        <v>5</v>
      </c>
    </row>
    <row r="25" spans="1:11" ht="14.25">
      <c r="A25" s="6">
        <v>21</v>
      </c>
      <c r="B25" s="61" t="s">
        <v>213</v>
      </c>
      <c r="C25" s="62" t="s">
        <v>214</v>
      </c>
      <c r="D25" s="63" t="s">
        <v>71</v>
      </c>
      <c r="E25" s="15"/>
      <c r="F25" s="17"/>
      <c r="G25" s="27"/>
      <c r="H25" s="15"/>
      <c r="I25" s="29"/>
      <c r="J25" s="17">
        <v>3</v>
      </c>
      <c r="K25" s="15">
        <f t="shared" si="0"/>
        <v>3</v>
      </c>
    </row>
    <row r="26" spans="1:11" ht="14.25">
      <c r="A26" s="6">
        <v>22</v>
      </c>
      <c r="B26" s="61" t="s">
        <v>111</v>
      </c>
      <c r="C26" s="62" t="s">
        <v>106</v>
      </c>
      <c r="D26" s="63" t="s">
        <v>78</v>
      </c>
      <c r="E26" s="15"/>
      <c r="F26" s="17">
        <v>3</v>
      </c>
      <c r="G26" s="27"/>
      <c r="H26" s="15"/>
      <c r="I26" s="29"/>
      <c r="J26" s="17"/>
      <c r="K26" s="15">
        <f t="shared" si="0"/>
        <v>3</v>
      </c>
    </row>
    <row r="27" spans="1:11" ht="14.25">
      <c r="A27" s="60">
        <v>23</v>
      </c>
      <c r="B27" s="61" t="s">
        <v>118</v>
      </c>
      <c r="C27" s="62" t="s">
        <v>151</v>
      </c>
      <c r="D27" s="63" t="s">
        <v>71</v>
      </c>
      <c r="E27" s="22"/>
      <c r="F27" s="23">
        <v>2</v>
      </c>
      <c r="G27" s="34">
        <v>1</v>
      </c>
      <c r="H27" s="22"/>
      <c r="I27" s="64"/>
      <c r="J27" s="23"/>
      <c r="K27" s="22">
        <f t="shared" si="0"/>
        <v>3</v>
      </c>
    </row>
    <row r="28" spans="1:11" ht="14.25">
      <c r="A28" s="60">
        <v>24</v>
      </c>
      <c r="B28" s="61" t="s">
        <v>186</v>
      </c>
      <c r="C28" s="62" t="s">
        <v>52</v>
      </c>
      <c r="D28" s="63" t="s">
        <v>72</v>
      </c>
      <c r="E28" s="22"/>
      <c r="F28" s="23"/>
      <c r="G28" s="34">
        <v>3</v>
      </c>
      <c r="H28" s="22"/>
      <c r="I28" s="64"/>
      <c r="J28" s="23"/>
      <c r="K28" s="22">
        <f t="shared" si="0"/>
        <v>3</v>
      </c>
    </row>
    <row r="29" spans="1:11" ht="14.25">
      <c r="A29" s="60">
        <v>25</v>
      </c>
      <c r="B29" s="54" t="s">
        <v>204</v>
      </c>
      <c r="C29" s="53" t="s">
        <v>205</v>
      </c>
      <c r="D29" s="81" t="s">
        <v>69</v>
      </c>
      <c r="E29" s="22"/>
      <c r="F29" s="23"/>
      <c r="G29" s="34"/>
      <c r="H29" s="22"/>
      <c r="I29" s="64">
        <v>3</v>
      </c>
      <c r="J29" s="23"/>
      <c r="K29" s="22">
        <f t="shared" si="0"/>
        <v>3</v>
      </c>
    </row>
    <row r="30" spans="1:11" ht="14.25">
      <c r="A30" s="60">
        <v>26</v>
      </c>
      <c r="B30" s="54" t="s">
        <v>130</v>
      </c>
      <c r="C30" s="53" t="s">
        <v>84</v>
      </c>
      <c r="D30" s="81" t="s">
        <v>71</v>
      </c>
      <c r="E30" s="22"/>
      <c r="F30" s="23"/>
      <c r="G30" s="34">
        <v>2</v>
      </c>
      <c r="H30" s="22"/>
      <c r="I30" s="64"/>
      <c r="J30" s="23"/>
      <c r="K30" s="22">
        <f t="shared" si="0"/>
        <v>2</v>
      </c>
    </row>
    <row r="31" spans="1:11" ht="14.25">
      <c r="A31" s="60">
        <v>27</v>
      </c>
      <c r="B31" s="94" t="s">
        <v>120</v>
      </c>
      <c r="C31" s="95" t="s">
        <v>121</v>
      </c>
      <c r="D31" s="96" t="s">
        <v>73</v>
      </c>
      <c r="E31" s="22"/>
      <c r="F31" s="23"/>
      <c r="G31" s="34"/>
      <c r="H31" s="22">
        <v>2</v>
      </c>
      <c r="I31" s="64"/>
      <c r="J31" s="23"/>
      <c r="K31" s="22">
        <f t="shared" si="0"/>
        <v>2</v>
      </c>
    </row>
    <row r="32" spans="1:11" ht="14.25">
      <c r="A32" s="60">
        <v>28</v>
      </c>
      <c r="B32" s="61" t="s">
        <v>215</v>
      </c>
      <c r="C32" s="62" t="s">
        <v>52</v>
      </c>
      <c r="D32" s="63" t="s">
        <v>71</v>
      </c>
      <c r="E32" s="22"/>
      <c r="F32" s="23"/>
      <c r="G32" s="34"/>
      <c r="H32" s="22"/>
      <c r="I32" s="64"/>
      <c r="J32" s="23">
        <v>2</v>
      </c>
      <c r="K32" s="22">
        <f t="shared" si="0"/>
        <v>2</v>
      </c>
    </row>
    <row r="33" spans="1:11" ht="14.25">
      <c r="A33" s="60">
        <v>29</v>
      </c>
      <c r="B33" s="61" t="s">
        <v>193</v>
      </c>
      <c r="C33" s="62" t="s">
        <v>10</v>
      </c>
      <c r="D33" s="63" t="s">
        <v>70</v>
      </c>
      <c r="E33" s="22"/>
      <c r="F33" s="23"/>
      <c r="G33" s="34"/>
      <c r="H33" s="22">
        <v>1</v>
      </c>
      <c r="I33" s="64"/>
      <c r="J33" s="23"/>
      <c r="K33" s="22">
        <f t="shared" si="0"/>
        <v>1</v>
      </c>
    </row>
    <row r="34" spans="1:11" ht="15" thickBot="1">
      <c r="A34" s="7">
        <v>30</v>
      </c>
      <c r="B34" s="84" t="s">
        <v>131</v>
      </c>
      <c r="C34" s="76" t="s">
        <v>11</v>
      </c>
      <c r="D34" s="85" t="s">
        <v>71</v>
      </c>
      <c r="E34" s="16"/>
      <c r="F34" s="19"/>
      <c r="G34" s="28"/>
      <c r="H34" s="16"/>
      <c r="I34" s="30"/>
      <c r="J34" s="19"/>
      <c r="K34" s="16">
        <f t="shared" si="0"/>
        <v>0</v>
      </c>
    </row>
    <row r="36" spans="1:2" s="25" customFormat="1" ht="14.25">
      <c r="A36" s="24"/>
      <c r="B36" s="24"/>
    </row>
    <row r="37" s="25" customFormat="1" ht="14.25">
      <c r="B37" s="26"/>
    </row>
  </sheetData>
  <sheetProtection/>
  <mergeCells count="8">
    <mergeCell ref="C4:C5"/>
    <mergeCell ref="B4:B5"/>
    <mergeCell ref="A4:A5"/>
    <mergeCell ref="A1:K1"/>
    <mergeCell ref="A2:K2"/>
    <mergeCell ref="A3:K3"/>
    <mergeCell ref="K4:K5"/>
    <mergeCell ref="D4:D5"/>
  </mergeCells>
  <printOptions horizontalCentered="1"/>
  <pageMargins left="0.31496062992125984" right="0.31496062992125984" top="0.3937007874015748" bottom="0.31496062992125984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K8" sqref="K8"/>
    </sheetView>
  </sheetViews>
  <sheetFormatPr defaultColWidth="8.796875" defaultRowHeight="14.25"/>
  <cols>
    <col min="1" max="1" width="3.3984375" style="0" bestFit="1" customWidth="1"/>
    <col min="2" max="2" width="16.09765625" style="0" bestFit="1" customWidth="1"/>
    <col min="3" max="3" width="9.8984375" style="0" bestFit="1" customWidth="1"/>
    <col min="4" max="4" width="15.3984375" style="0" bestFit="1" customWidth="1"/>
    <col min="5" max="5" width="9.09765625" style="0" bestFit="1" customWidth="1"/>
    <col min="6" max="6" width="7.5" style="0" bestFit="1" customWidth="1"/>
    <col min="7" max="7" width="13.09765625" style="0" bestFit="1" customWidth="1"/>
    <col min="8" max="8" width="8.09765625" style="0" bestFit="1" customWidth="1"/>
    <col min="9" max="9" width="5.59765625" style="0" bestFit="1" customWidth="1"/>
    <col min="10" max="10" width="10.09765625" style="0" bestFit="1" customWidth="1"/>
    <col min="11" max="11" width="6.19921875" style="0" bestFit="1" customWidth="1"/>
    <col min="12" max="13" width="7.8984375" style="0" hidden="1" customWidth="1"/>
    <col min="14" max="15" width="7.8984375" style="0" customWidth="1"/>
  </cols>
  <sheetData>
    <row r="1" spans="1:11" ht="15">
      <c r="A1" s="167" t="s">
        <v>54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4.25">
      <c r="A2" s="168" t="s">
        <v>140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ht="15" thickBot="1">
      <c r="A3" s="173" t="s">
        <v>63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1:11" ht="51.75" customHeight="1" thickBot="1">
      <c r="A4" s="165" t="s">
        <v>0</v>
      </c>
      <c r="B4" s="165" t="s">
        <v>1</v>
      </c>
      <c r="C4" s="165" t="s">
        <v>14</v>
      </c>
      <c r="D4" s="165" t="s">
        <v>68</v>
      </c>
      <c r="E4" s="8" t="s">
        <v>141</v>
      </c>
      <c r="F4" s="8" t="s">
        <v>57</v>
      </c>
      <c r="G4" s="89" t="s">
        <v>61</v>
      </c>
      <c r="H4" s="10" t="s">
        <v>119</v>
      </c>
      <c r="I4" s="9" t="s">
        <v>50</v>
      </c>
      <c r="J4" s="10" t="s">
        <v>49</v>
      </c>
      <c r="K4" s="169" t="s">
        <v>46</v>
      </c>
    </row>
    <row r="5" spans="1:11" ht="15" thickBot="1">
      <c r="A5" s="171"/>
      <c r="B5" s="171"/>
      <c r="C5" s="171"/>
      <c r="D5" s="171"/>
      <c r="E5" s="11" t="s">
        <v>55</v>
      </c>
      <c r="F5" s="11" t="s">
        <v>56</v>
      </c>
      <c r="G5" s="12" t="s">
        <v>62</v>
      </c>
      <c r="H5" s="13" t="s">
        <v>58</v>
      </c>
      <c r="I5" s="13" t="s">
        <v>59</v>
      </c>
      <c r="J5" s="14" t="s">
        <v>60</v>
      </c>
      <c r="K5" s="170"/>
    </row>
    <row r="6" spans="1:14" ht="15">
      <c r="A6" s="99">
        <v>1</v>
      </c>
      <c r="B6" s="113" t="s">
        <v>64</v>
      </c>
      <c r="C6" s="114" t="s">
        <v>65</v>
      </c>
      <c r="D6" s="115" t="s">
        <v>69</v>
      </c>
      <c r="E6" s="101">
        <v>10</v>
      </c>
      <c r="F6" s="101">
        <v>20</v>
      </c>
      <c r="G6" s="101"/>
      <c r="H6" s="116">
        <v>20</v>
      </c>
      <c r="I6" s="116">
        <v>20</v>
      </c>
      <c r="J6" s="101">
        <v>30</v>
      </c>
      <c r="K6" s="101">
        <f>SUM(E6:J6)</f>
        <v>100</v>
      </c>
      <c r="L6" s="90">
        <f>E6</f>
        <v>10</v>
      </c>
      <c r="M6" s="66">
        <f>F6+F10+F11+F13+F15+F17</f>
        <v>43</v>
      </c>
      <c r="N6" s="66"/>
    </row>
    <row r="7" spans="1:14" ht="15">
      <c r="A7" s="107">
        <v>2</v>
      </c>
      <c r="B7" s="117" t="s">
        <v>116</v>
      </c>
      <c r="C7" s="118" t="s">
        <v>150</v>
      </c>
      <c r="D7" s="119" t="s">
        <v>77</v>
      </c>
      <c r="E7" s="109">
        <v>16</v>
      </c>
      <c r="F7" s="109">
        <v>16</v>
      </c>
      <c r="G7" s="109">
        <v>16</v>
      </c>
      <c r="H7" s="120">
        <v>16</v>
      </c>
      <c r="I7" s="120">
        <v>13</v>
      </c>
      <c r="J7" s="109">
        <v>17</v>
      </c>
      <c r="K7" s="109">
        <f>SUM(E7:J7)-I7</f>
        <v>81</v>
      </c>
      <c r="L7">
        <v>10</v>
      </c>
      <c r="M7" s="66">
        <f>F7</f>
        <v>16</v>
      </c>
      <c r="N7" s="66"/>
    </row>
    <row r="8" spans="1:14" ht="15">
      <c r="A8" s="107">
        <v>3</v>
      </c>
      <c r="B8" s="117" t="s">
        <v>124</v>
      </c>
      <c r="C8" s="118" t="s">
        <v>25</v>
      </c>
      <c r="D8" s="119" t="s">
        <v>69</v>
      </c>
      <c r="E8" s="109">
        <v>13</v>
      </c>
      <c r="F8" s="109">
        <v>6</v>
      </c>
      <c r="G8" s="109">
        <v>13</v>
      </c>
      <c r="H8" s="120">
        <v>13</v>
      </c>
      <c r="I8" s="120">
        <v>8</v>
      </c>
      <c r="J8" s="109">
        <v>0</v>
      </c>
      <c r="K8" s="109">
        <f aca="true" t="shared" si="0" ref="K8:K27">SUM(E8:J8)</f>
        <v>53</v>
      </c>
      <c r="L8">
        <v>28</v>
      </c>
      <c r="M8" s="66">
        <f>F14</f>
        <v>0</v>
      </c>
      <c r="N8" s="66"/>
    </row>
    <row r="9" spans="1:13" ht="14.25">
      <c r="A9" s="4">
        <v>4</v>
      </c>
      <c r="B9" s="2" t="s">
        <v>113</v>
      </c>
      <c r="C9" s="3" t="s">
        <v>42</v>
      </c>
      <c r="D9" s="32" t="s">
        <v>71</v>
      </c>
      <c r="E9" s="15">
        <v>20</v>
      </c>
      <c r="F9" s="15"/>
      <c r="G9" s="15">
        <v>20</v>
      </c>
      <c r="H9" s="18"/>
      <c r="I9" s="18"/>
      <c r="J9" s="15"/>
      <c r="K9" s="15">
        <f t="shared" si="0"/>
        <v>40</v>
      </c>
      <c r="L9">
        <v>13</v>
      </c>
      <c r="M9" s="66">
        <f>F9+F16</f>
        <v>4</v>
      </c>
    </row>
    <row r="10" spans="1:11" ht="14.25">
      <c r="A10" s="4">
        <v>5</v>
      </c>
      <c r="B10" s="2" t="s">
        <v>91</v>
      </c>
      <c r="C10" s="3" t="s">
        <v>162</v>
      </c>
      <c r="D10" s="32" t="s">
        <v>77</v>
      </c>
      <c r="E10" s="15"/>
      <c r="F10" s="15">
        <v>8</v>
      </c>
      <c r="G10" s="15"/>
      <c r="H10" s="18"/>
      <c r="I10" s="18"/>
      <c r="J10" s="15">
        <v>20</v>
      </c>
      <c r="K10" s="15">
        <f t="shared" si="0"/>
        <v>28</v>
      </c>
    </row>
    <row r="11" spans="1:11" ht="14.25">
      <c r="A11" s="4">
        <v>6</v>
      </c>
      <c r="B11" s="2" t="s">
        <v>159</v>
      </c>
      <c r="C11" s="3" t="s">
        <v>160</v>
      </c>
      <c r="D11" s="32" t="s">
        <v>69</v>
      </c>
      <c r="E11" s="15"/>
      <c r="F11" s="15">
        <v>2</v>
      </c>
      <c r="G11" s="15">
        <v>4</v>
      </c>
      <c r="H11" s="18">
        <v>10</v>
      </c>
      <c r="I11" s="18">
        <v>10</v>
      </c>
      <c r="J11" s="15"/>
      <c r="K11" s="15">
        <f t="shared" si="0"/>
        <v>26</v>
      </c>
    </row>
    <row r="12" spans="1:11" ht="14.25">
      <c r="A12" s="4">
        <v>7</v>
      </c>
      <c r="B12" s="2" t="s">
        <v>87</v>
      </c>
      <c r="C12" s="3" t="s">
        <v>88</v>
      </c>
      <c r="D12" s="31" t="s">
        <v>77</v>
      </c>
      <c r="E12" s="15"/>
      <c r="F12" s="15">
        <v>13</v>
      </c>
      <c r="G12" s="15"/>
      <c r="H12" s="18"/>
      <c r="I12" s="18"/>
      <c r="J12" s="15">
        <v>13</v>
      </c>
      <c r="K12" s="15">
        <f t="shared" si="0"/>
        <v>26</v>
      </c>
    </row>
    <row r="13" spans="1:11" ht="14.25">
      <c r="A13" s="4">
        <v>8</v>
      </c>
      <c r="B13" s="2" t="s">
        <v>89</v>
      </c>
      <c r="C13" s="3" t="s">
        <v>33</v>
      </c>
      <c r="D13" s="32" t="s">
        <v>77</v>
      </c>
      <c r="E13" s="15"/>
      <c r="F13" s="15">
        <v>10</v>
      </c>
      <c r="G13" s="15"/>
      <c r="H13" s="18"/>
      <c r="I13" s="18"/>
      <c r="J13" s="15">
        <v>10</v>
      </c>
      <c r="K13" s="15">
        <f t="shared" si="0"/>
        <v>20</v>
      </c>
    </row>
    <row r="14" spans="1:11" ht="14.25">
      <c r="A14" s="4">
        <v>9</v>
      </c>
      <c r="B14" s="2" t="s">
        <v>157</v>
      </c>
      <c r="C14" s="3" t="s">
        <v>188</v>
      </c>
      <c r="D14" s="32" t="s">
        <v>69</v>
      </c>
      <c r="E14" s="15"/>
      <c r="F14" s="15"/>
      <c r="G14" s="15">
        <v>6</v>
      </c>
      <c r="H14" s="18">
        <v>6</v>
      </c>
      <c r="I14" s="18">
        <v>6</v>
      </c>
      <c r="J14" s="15"/>
      <c r="K14" s="15">
        <f t="shared" si="0"/>
        <v>18</v>
      </c>
    </row>
    <row r="15" spans="1:11" ht="14.25">
      <c r="A15" s="4">
        <v>10</v>
      </c>
      <c r="B15" s="2" t="s">
        <v>199</v>
      </c>
      <c r="C15" s="3" t="s">
        <v>97</v>
      </c>
      <c r="D15" s="32" t="s">
        <v>77</v>
      </c>
      <c r="E15" s="15"/>
      <c r="F15" s="15"/>
      <c r="G15" s="15"/>
      <c r="H15" s="18"/>
      <c r="I15" s="18">
        <v>16</v>
      </c>
      <c r="J15" s="15"/>
      <c r="K15" s="15">
        <f t="shared" si="0"/>
        <v>16</v>
      </c>
    </row>
    <row r="16" spans="1:11" ht="14.25">
      <c r="A16" s="4">
        <v>11</v>
      </c>
      <c r="B16" s="2" t="s">
        <v>163</v>
      </c>
      <c r="C16" s="3" t="s">
        <v>164</v>
      </c>
      <c r="D16" s="32" t="s">
        <v>71</v>
      </c>
      <c r="E16" s="15"/>
      <c r="F16" s="15">
        <v>4</v>
      </c>
      <c r="G16" s="15">
        <v>8</v>
      </c>
      <c r="H16" s="18"/>
      <c r="I16" s="18"/>
      <c r="J16" s="15"/>
      <c r="K16" s="15">
        <f t="shared" si="0"/>
        <v>12</v>
      </c>
    </row>
    <row r="17" spans="1:11" ht="14.25">
      <c r="A17" s="4">
        <v>12</v>
      </c>
      <c r="B17" s="2" t="s">
        <v>116</v>
      </c>
      <c r="C17" s="3" t="s">
        <v>117</v>
      </c>
      <c r="D17" s="32" t="s">
        <v>77</v>
      </c>
      <c r="E17" s="15"/>
      <c r="F17" s="15">
        <v>3</v>
      </c>
      <c r="G17" s="15">
        <v>1</v>
      </c>
      <c r="H17" s="18">
        <v>8</v>
      </c>
      <c r="I17" s="18"/>
      <c r="J17" s="15"/>
      <c r="K17" s="15">
        <f t="shared" si="0"/>
        <v>12</v>
      </c>
    </row>
    <row r="18" spans="1:11" ht="14.25">
      <c r="A18" s="4">
        <v>13</v>
      </c>
      <c r="B18" s="2" t="s">
        <v>21</v>
      </c>
      <c r="C18" s="3" t="s">
        <v>115</v>
      </c>
      <c r="D18" s="32" t="s">
        <v>71</v>
      </c>
      <c r="E18" s="15">
        <v>8</v>
      </c>
      <c r="F18" s="15"/>
      <c r="G18" s="15">
        <v>3</v>
      </c>
      <c r="H18" s="18"/>
      <c r="I18" s="18"/>
      <c r="J18" s="15"/>
      <c r="K18" s="15">
        <f t="shared" si="0"/>
        <v>11</v>
      </c>
    </row>
    <row r="19" spans="1:11" ht="14.25">
      <c r="A19" s="4">
        <v>14</v>
      </c>
      <c r="B19" s="2" t="s">
        <v>20</v>
      </c>
      <c r="C19" s="3" t="s">
        <v>92</v>
      </c>
      <c r="D19" s="32" t="s">
        <v>76</v>
      </c>
      <c r="E19" s="15"/>
      <c r="F19" s="15"/>
      <c r="G19" s="15">
        <v>10</v>
      </c>
      <c r="H19" s="18"/>
      <c r="I19" s="18"/>
      <c r="J19" s="15"/>
      <c r="K19" s="15">
        <f t="shared" si="0"/>
        <v>10</v>
      </c>
    </row>
    <row r="20" spans="1:11" ht="14.25">
      <c r="A20" s="4">
        <v>15</v>
      </c>
      <c r="B20" s="2" t="s">
        <v>192</v>
      </c>
      <c r="C20" s="3" t="s">
        <v>117</v>
      </c>
      <c r="D20" s="32" t="s">
        <v>69</v>
      </c>
      <c r="E20" s="15"/>
      <c r="F20" s="15"/>
      <c r="G20" s="15"/>
      <c r="H20" s="18">
        <v>4</v>
      </c>
      <c r="I20" s="18">
        <v>4</v>
      </c>
      <c r="J20" s="15"/>
      <c r="K20" s="15">
        <f t="shared" si="0"/>
        <v>8</v>
      </c>
    </row>
    <row r="21" spans="1:11" ht="14.25">
      <c r="A21" s="4">
        <v>16</v>
      </c>
      <c r="B21" s="2" t="s">
        <v>90</v>
      </c>
      <c r="C21" s="3" t="s">
        <v>30</v>
      </c>
      <c r="D21" s="32" t="s">
        <v>77</v>
      </c>
      <c r="E21" s="15"/>
      <c r="F21" s="15"/>
      <c r="G21" s="15"/>
      <c r="H21" s="18"/>
      <c r="I21" s="18"/>
      <c r="J21" s="15">
        <v>8</v>
      </c>
      <c r="K21" s="15">
        <f t="shared" si="0"/>
        <v>8</v>
      </c>
    </row>
    <row r="22" spans="1:11" ht="14.25">
      <c r="A22" s="4">
        <v>17</v>
      </c>
      <c r="B22" s="2" t="s">
        <v>32</v>
      </c>
      <c r="C22" s="3" t="s">
        <v>42</v>
      </c>
      <c r="D22" s="32" t="s">
        <v>77</v>
      </c>
      <c r="E22" s="15"/>
      <c r="F22" s="15"/>
      <c r="G22" s="15"/>
      <c r="H22" s="18"/>
      <c r="I22" s="18"/>
      <c r="J22" s="15">
        <v>6</v>
      </c>
      <c r="K22" s="15">
        <f t="shared" si="0"/>
        <v>6</v>
      </c>
    </row>
    <row r="23" spans="1:11" ht="14.25">
      <c r="A23" s="4">
        <v>18</v>
      </c>
      <c r="B23" s="2" t="s">
        <v>216</v>
      </c>
      <c r="C23" s="3" t="s">
        <v>217</v>
      </c>
      <c r="D23" s="32" t="s">
        <v>69</v>
      </c>
      <c r="E23" s="15"/>
      <c r="F23" s="15"/>
      <c r="G23" s="15"/>
      <c r="H23" s="18"/>
      <c r="I23" s="18"/>
      <c r="J23" s="15">
        <v>4</v>
      </c>
      <c r="K23" s="15">
        <f t="shared" si="0"/>
        <v>4</v>
      </c>
    </row>
    <row r="24" spans="1:14" ht="14.25">
      <c r="A24" s="4">
        <v>19</v>
      </c>
      <c r="B24" s="2" t="s">
        <v>218</v>
      </c>
      <c r="C24" s="3" t="s">
        <v>42</v>
      </c>
      <c r="D24" s="32" t="s">
        <v>78</v>
      </c>
      <c r="E24" s="15"/>
      <c r="F24" s="15"/>
      <c r="G24" s="15"/>
      <c r="H24" s="18"/>
      <c r="I24" s="18"/>
      <c r="J24" s="15">
        <v>3</v>
      </c>
      <c r="K24" s="15">
        <f t="shared" si="0"/>
        <v>3</v>
      </c>
      <c r="N24" s="66"/>
    </row>
    <row r="25" spans="1:11" ht="14.25">
      <c r="A25" s="53">
        <v>20</v>
      </c>
      <c r="B25" s="2" t="s">
        <v>187</v>
      </c>
      <c r="C25" s="3" t="s">
        <v>162</v>
      </c>
      <c r="D25" s="32" t="s">
        <v>72</v>
      </c>
      <c r="E25" s="15"/>
      <c r="F25" s="15"/>
      <c r="G25" s="15">
        <v>2</v>
      </c>
      <c r="H25" s="18"/>
      <c r="I25" s="18"/>
      <c r="J25" s="15"/>
      <c r="K25" s="15">
        <f t="shared" si="0"/>
        <v>2</v>
      </c>
    </row>
    <row r="26" spans="1:11" ht="14.25">
      <c r="A26" s="4">
        <v>21</v>
      </c>
      <c r="B26" s="2" t="s">
        <v>144</v>
      </c>
      <c r="C26" s="3" t="s">
        <v>117</v>
      </c>
      <c r="D26" s="32" t="s">
        <v>77</v>
      </c>
      <c r="E26" s="15"/>
      <c r="F26" s="15">
        <v>1</v>
      </c>
      <c r="G26" s="15"/>
      <c r="H26" s="18"/>
      <c r="I26" s="18"/>
      <c r="J26" s="15"/>
      <c r="K26" s="15">
        <f t="shared" si="0"/>
        <v>1</v>
      </c>
    </row>
    <row r="27" spans="1:11" ht="14.25">
      <c r="A27" s="4">
        <v>22</v>
      </c>
      <c r="B27" s="2" t="s">
        <v>189</v>
      </c>
      <c r="C27" s="3" t="s">
        <v>31</v>
      </c>
      <c r="D27" s="32" t="s">
        <v>69</v>
      </c>
      <c r="E27" s="15"/>
      <c r="F27" s="15"/>
      <c r="G27" s="15"/>
      <c r="H27" s="18"/>
      <c r="I27" s="18"/>
      <c r="J27" s="15"/>
      <c r="K27" s="15">
        <f t="shared" si="0"/>
        <v>0</v>
      </c>
    </row>
    <row r="28" s="25" customFormat="1" ht="14.25">
      <c r="B28" s="26"/>
    </row>
    <row r="34" ht="14.25" hidden="1"/>
    <row r="35" ht="14.25" hidden="1">
      <c r="B35" t="s">
        <v>134</v>
      </c>
    </row>
    <row r="36" ht="14.25" hidden="1"/>
    <row r="37" spans="2:11" ht="15" hidden="1">
      <c r="B37" s="65" t="s">
        <v>73</v>
      </c>
      <c r="C37" s="1"/>
      <c r="E37" s="66">
        <v>0</v>
      </c>
      <c r="F37" s="66">
        <v>10</v>
      </c>
      <c r="G37" s="66">
        <v>0</v>
      </c>
      <c r="H37" s="66">
        <v>0</v>
      </c>
      <c r="I37" s="66">
        <v>0</v>
      </c>
      <c r="J37" s="66">
        <v>0</v>
      </c>
      <c r="K37" s="67">
        <f>SUM(E37:J37)</f>
        <v>10</v>
      </c>
    </row>
    <row r="38" spans="2:11" ht="15" hidden="1">
      <c r="B38" s="65" t="s">
        <v>72</v>
      </c>
      <c r="C38" s="1"/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14</v>
      </c>
      <c r="K38" s="67">
        <f aca="true" t="shared" si="1" ref="K38:K45">SUM(E38:J38)</f>
        <v>14</v>
      </c>
    </row>
    <row r="39" spans="2:11" ht="15" hidden="1">
      <c r="B39" s="65" t="s">
        <v>69</v>
      </c>
      <c r="C39" s="1"/>
      <c r="E39" s="66">
        <v>0</v>
      </c>
      <c r="F39" s="66">
        <v>0</v>
      </c>
      <c r="G39" s="66">
        <v>0</v>
      </c>
      <c r="H39" s="66">
        <v>10</v>
      </c>
      <c r="I39" s="66">
        <v>0</v>
      </c>
      <c r="J39" s="66">
        <v>0</v>
      </c>
      <c r="K39" s="67">
        <f t="shared" si="1"/>
        <v>10</v>
      </c>
    </row>
    <row r="40" spans="2:11" ht="15" hidden="1">
      <c r="B40" s="65" t="s">
        <v>79</v>
      </c>
      <c r="C40" s="1"/>
      <c r="E40" s="66">
        <v>20</v>
      </c>
      <c r="F40" s="66">
        <v>20</v>
      </c>
      <c r="G40" s="66">
        <v>0</v>
      </c>
      <c r="H40" s="25">
        <v>13</v>
      </c>
      <c r="I40" s="66">
        <v>13</v>
      </c>
      <c r="J40" s="66">
        <v>0</v>
      </c>
      <c r="K40" s="67">
        <f t="shared" si="1"/>
        <v>66</v>
      </c>
    </row>
    <row r="41" spans="2:11" ht="15" hidden="1">
      <c r="B41" s="65" t="s">
        <v>71</v>
      </c>
      <c r="C41" s="1"/>
      <c r="E41" s="66">
        <v>13</v>
      </c>
      <c r="F41" s="66">
        <v>13</v>
      </c>
      <c r="G41" s="66">
        <v>0</v>
      </c>
      <c r="H41" s="66">
        <v>20</v>
      </c>
      <c r="I41" s="66">
        <v>16</v>
      </c>
      <c r="J41" s="66">
        <v>16</v>
      </c>
      <c r="K41" s="67">
        <f t="shared" si="1"/>
        <v>78</v>
      </c>
    </row>
    <row r="42" spans="2:11" ht="15" hidden="1">
      <c r="B42" s="65" t="s">
        <v>75</v>
      </c>
      <c r="C42" s="1"/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7">
        <f t="shared" si="1"/>
        <v>0</v>
      </c>
    </row>
    <row r="43" spans="2:11" ht="15" hidden="1">
      <c r="B43" s="65" t="s">
        <v>78</v>
      </c>
      <c r="C43" s="1"/>
      <c r="E43" s="66">
        <v>0</v>
      </c>
      <c r="F43" s="66">
        <v>0</v>
      </c>
      <c r="G43" s="66">
        <f>G10+G11</f>
        <v>4</v>
      </c>
      <c r="H43" s="66">
        <v>0</v>
      </c>
      <c r="I43" s="66">
        <v>0</v>
      </c>
      <c r="J43" s="66">
        <v>0</v>
      </c>
      <c r="K43" s="67">
        <f t="shared" si="1"/>
        <v>4</v>
      </c>
    </row>
    <row r="44" spans="2:11" ht="15" hidden="1">
      <c r="B44" s="68" t="s">
        <v>70</v>
      </c>
      <c r="E44" s="66">
        <v>16</v>
      </c>
      <c r="F44" s="66">
        <v>16</v>
      </c>
      <c r="G44" s="66">
        <v>0</v>
      </c>
      <c r="H44" s="66">
        <v>16</v>
      </c>
      <c r="I44" s="66">
        <v>20</v>
      </c>
      <c r="J44" s="66">
        <v>20</v>
      </c>
      <c r="K44" s="67">
        <f t="shared" si="1"/>
        <v>88</v>
      </c>
    </row>
    <row r="45" spans="2:11" ht="15" hidden="1">
      <c r="B45" s="68" t="s">
        <v>76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7">
        <f t="shared" si="1"/>
        <v>0</v>
      </c>
    </row>
    <row r="46" ht="14.25" hidden="1"/>
    <row r="47" ht="14.25" hidden="1"/>
    <row r="48" spans="4:9" ht="15" hidden="1">
      <c r="D48" t="s">
        <v>137</v>
      </c>
      <c r="E48" s="70">
        <f>SUM(E37:E45)</f>
        <v>49</v>
      </c>
      <c r="F48" s="70">
        <f>SUM(F37:F45)</f>
        <v>59</v>
      </c>
      <c r="G48" s="70">
        <f>SUM(G37:G45)</f>
        <v>4</v>
      </c>
      <c r="H48" s="70">
        <f>SUM(H37:H45)</f>
        <v>59</v>
      </c>
      <c r="I48" s="70">
        <f>SUM(I37:I45)</f>
        <v>49</v>
      </c>
    </row>
  </sheetData>
  <sheetProtection/>
  <mergeCells count="8">
    <mergeCell ref="A1:K1"/>
    <mergeCell ref="A2:K2"/>
    <mergeCell ref="A3:K3"/>
    <mergeCell ref="A4:A5"/>
    <mergeCell ref="B4:B5"/>
    <mergeCell ref="C4:C5"/>
    <mergeCell ref="K4:K5"/>
    <mergeCell ref="D4:D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2">
      <selection activeCell="A49" sqref="A49"/>
    </sheetView>
  </sheetViews>
  <sheetFormatPr defaultColWidth="8.796875" defaultRowHeight="14.25"/>
  <cols>
    <col min="1" max="1" width="3.3984375" style="0" bestFit="1" customWidth="1"/>
    <col min="2" max="2" width="16" style="0" customWidth="1"/>
    <col min="3" max="3" width="9.8984375" style="0" bestFit="1" customWidth="1"/>
    <col min="4" max="4" width="19.3984375" style="0" customWidth="1"/>
    <col min="5" max="5" width="9.09765625" style="0" bestFit="1" customWidth="1"/>
    <col min="6" max="6" width="7.5" style="0" bestFit="1" customWidth="1"/>
    <col min="7" max="7" width="12.8984375" style="0" customWidth="1"/>
    <col min="8" max="8" width="8.09765625" style="0" bestFit="1" customWidth="1"/>
    <col min="9" max="9" width="5.59765625" style="0" bestFit="1" customWidth="1"/>
    <col min="10" max="10" width="10.09765625" style="0" bestFit="1" customWidth="1"/>
    <col min="11" max="11" width="6.19921875" style="0" bestFit="1" customWidth="1"/>
    <col min="12" max="13" width="7.8984375" style="0" hidden="1" customWidth="1"/>
    <col min="14" max="15" width="7.8984375" style="0" customWidth="1"/>
  </cols>
  <sheetData>
    <row r="1" spans="1:11" ht="15">
      <c r="A1" s="167" t="s">
        <v>54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4.25">
      <c r="A2" s="168" t="s">
        <v>140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ht="15" thickBot="1">
      <c r="A3" s="173" t="s">
        <v>48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1:11" ht="54" customHeight="1" thickBot="1">
      <c r="A4" s="165" t="s">
        <v>0</v>
      </c>
      <c r="B4" s="165" t="s">
        <v>1</v>
      </c>
      <c r="C4" s="165" t="s">
        <v>14</v>
      </c>
      <c r="D4" s="165" t="s">
        <v>68</v>
      </c>
      <c r="E4" s="8" t="s">
        <v>141</v>
      </c>
      <c r="F4" s="8" t="s">
        <v>57</v>
      </c>
      <c r="G4" s="89" t="s">
        <v>61</v>
      </c>
      <c r="H4" s="10" t="s">
        <v>119</v>
      </c>
      <c r="I4" s="9" t="s">
        <v>50</v>
      </c>
      <c r="J4" s="10" t="s">
        <v>49</v>
      </c>
      <c r="K4" s="169" t="s">
        <v>46</v>
      </c>
    </row>
    <row r="5" spans="1:11" ht="15" thickBot="1">
      <c r="A5" s="171"/>
      <c r="B5" s="171"/>
      <c r="C5" s="171"/>
      <c r="D5" s="171"/>
      <c r="E5" s="11" t="s">
        <v>55</v>
      </c>
      <c r="F5" s="11" t="s">
        <v>56</v>
      </c>
      <c r="G5" s="12" t="s">
        <v>62</v>
      </c>
      <c r="H5" s="13" t="s">
        <v>58</v>
      </c>
      <c r="I5" s="13" t="s">
        <v>59</v>
      </c>
      <c r="J5" s="14" t="s">
        <v>60</v>
      </c>
      <c r="K5" s="170"/>
    </row>
    <row r="6" spans="1:14" s="58" customFormat="1" ht="15">
      <c r="A6" s="99">
        <v>1</v>
      </c>
      <c r="B6" s="97" t="s">
        <v>87</v>
      </c>
      <c r="C6" s="148" t="s">
        <v>88</v>
      </c>
      <c r="D6" s="153" t="s">
        <v>73</v>
      </c>
      <c r="E6" s="104">
        <v>10</v>
      </c>
      <c r="F6" s="101">
        <v>16</v>
      </c>
      <c r="G6" s="101"/>
      <c r="H6" s="116"/>
      <c r="I6" s="101">
        <v>20</v>
      </c>
      <c r="J6" s="101">
        <v>30</v>
      </c>
      <c r="K6" s="101">
        <f>SUM(E6:J6)</f>
        <v>76</v>
      </c>
      <c r="L6" s="91">
        <f>E6+E7+E10+E11+E13</f>
        <v>25</v>
      </c>
      <c r="M6" s="92">
        <f>F6+F7+F8+F10+F11+F13+F17</f>
        <v>56</v>
      </c>
      <c r="N6" s="92"/>
    </row>
    <row r="7" spans="1:11" s="58" customFormat="1" ht="15">
      <c r="A7" s="107">
        <v>2</v>
      </c>
      <c r="B7" s="105" t="s">
        <v>116</v>
      </c>
      <c r="C7" s="149" t="s">
        <v>117</v>
      </c>
      <c r="D7" s="154" t="s">
        <v>73</v>
      </c>
      <c r="E7" s="112">
        <v>4</v>
      </c>
      <c r="F7" s="109">
        <v>10</v>
      </c>
      <c r="G7" s="109">
        <v>20</v>
      </c>
      <c r="H7" s="120">
        <v>20</v>
      </c>
      <c r="I7" s="109">
        <v>10</v>
      </c>
      <c r="J7" s="109">
        <v>10</v>
      </c>
      <c r="K7" s="109">
        <f>SUM(E7:J7)-E7</f>
        <v>70</v>
      </c>
    </row>
    <row r="8" spans="1:11" s="58" customFormat="1" ht="15">
      <c r="A8" s="138">
        <v>3</v>
      </c>
      <c r="B8" s="105" t="s">
        <v>90</v>
      </c>
      <c r="C8" s="149" t="s">
        <v>30</v>
      </c>
      <c r="D8" s="154" t="s">
        <v>73</v>
      </c>
      <c r="E8" s="112">
        <v>6</v>
      </c>
      <c r="F8" s="109">
        <v>8</v>
      </c>
      <c r="G8" s="109"/>
      <c r="H8" s="120">
        <v>16</v>
      </c>
      <c r="I8" s="109">
        <v>16</v>
      </c>
      <c r="J8" s="109">
        <v>17</v>
      </c>
      <c r="K8" s="109">
        <f aca="true" t="shared" si="0" ref="K8:K32">SUM(E8:J8)</f>
        <v>63</v>
      </c>
    </row>
    <row r="9" spans="1:12" ht="14.25">
      <c r="A9" s="53">
        <v>4</v>
      </c>
      <c r="B9" s="54" t="s">
        <v>91</v>
      </c>
      <c r="C9" s="150" t="s">
        <v>28</v>
      </c>
      <c r="D9" s="81" t="s">
        <v>73</v>
      </c>
      <c r="E9" s="29">
        <v>20</v>
      </c>
      <c r="F9" s="15">
        <v>20</v>
      </c>
      <c r="G9" s="15"/>
      <c r="H9" s="18"/>
      <c r="I9" s="15"/>
      <c r="J9" s="15">
        <v>20</v>
      </c>
      <c r="K9" s="15">
        <f t="shared" si="0"/>
        <v>60</v>
      </c>
      <c r="L9">
        <v>16</v>
      </c>
    </row>
    <row r="10" spans="1:11" ht="14.25">
      <c r="A10" s="53">
        <v>5</v>
      </c>
      <c r="B10" s="54" t="s">
        <v>144</v>
      </c>
      <c r="C10" s="150" t="s">
        <v>117</v>
      </c>
      <c r="D10" s="81" t="s">
        <v>73</v>
      </c>
      <c r="E10" s="29">
        <v>3</v>
      </c>
      <c r="F10" s="15">
        <v>6</v>
      </c>
      <c r="G10" s="15">
        <v>13</v>
      </c>
      <c r="H10" s="18">
        <v>13</v>
      </c>
      <c r="I10" s="15">
        <v>8</v>
      </c>
      <c r="J10" s="15"/>
      <c r="K10" s="15">
        <f t="shared" si="0"/>
        <v>43</v>
      </c>
    </row>
    <row r="11" spans="1:11" ht="14.25">
      <c r="A11" s="53">
        <v>6</v>
      </c>
      <c r="B11" s="54" t="s">
        <v>89</v>
      </c>
      <c r="C11" s="150" t="s">
        <v>33</v>
      </c>
      <c r="D11" s="81" t="s">
        <v>73</v>
      </c>
      <c r="E11" s="29">
        <v>8</v>
      </c>
      <c r="F11" s="15">
        <v>13</v>
      </c>
      <c r="G11" s="15"/>
      <c r="H11" s="18"/>
      <c r="I11" s="15"/>
      <c r="J11" s="15">
        <v>13</v>
      </c>
      <c r="K11" s="15">
        <f t="shared" si="0"/>
        <v>34</v>
      </c>
    </row>
    <row r="12" spans="1:14" ht="14.25">
      <c r="A12" s="53">
        <v>7</v>
      </c>
      <c r="B12" s="54" t="s">
        <v>157</v>
      </c>
      <c r="C12" s="150" t="s">
        <v>158</v>
      </c>
      <c r="D12" s="155" t="s">
        <v>69</v>
      </c>
      <c r="E12" s="29"/>
      <c r="F12" s="15">
        <v>4</v>
      </c>
      <c r="G12" s="15">
        <v>4</v>
      </c>
      <c r="H12" s="18">
        <v>8</v>
      </c>
      <c r="I12" s="15">
        <v>3</v>
      </c>
      <c r="J12" s="15"/>
      <c r="K12" s="15">
        <f t="shared" si="0"/>
        <v>19</v>
      </c>
      <c r="L12" s="66">
        <f>E12+E16</f>
        <v>13</v>
      </c>
      <c r="N12" s="66"/>
    </row>
    <row r="13" spans="1:11" ht="14.25">
      <c r="A13" s="53">
        <v>8</v>
      </c>
      <c r="B13" s="54" t="s">
        <v>159</v>
      </c>
      <c r="C13" s="150" t="s">
        <v>160</v>
      </c>
      <c r="D13" s="155" t="s">
        <v>69</v>
      </c>
      <c r="E13" s="29"/>
      <c r="F13" s="15">
        <v>3</v>
      </c>
      <c r="G13" s="15">
        <v>3</v>
      </c>
      <c r="H13" s="18">
        <v>10</v>
      </c>
      <c r="I13" s="15">
        <v>2</v>
      </c>
      <c r="J13" s="15"/>
      <c r="K13" s="15">
        <f t="shared" si="0"/>
        <v>18</v>
      </c>
    </row>
    <row r="14" spans="1:14" ht="14.25">
      <c r="A14" s="53">
        <v>9</v>
      </c>
      <c r="B14" s="54" t="s">
        <v>20</v>
      </c>
      <c r="C14" s="150" t="s">
        <v>132</v>
      </c>
      <c r="D14" s="155" t="s">
        <v>76</v>
      </c>
      <c r="E14" s="29">
        <v>16</v>
      </c>
      <c r="F14" s="15"/>
      <c r="G14" s="15"/>
      <c r="H14" s="18"/>
      <c r="I14" s="15"/>
      <c r="J14" s="15"/>
      <c r="K14" s="15">
        <f t="shared" si="0"/>
        <v>16</v>
      </c>
      <c r="M14" s="66">
        <f>F14+F15+F18</f>
        <v>0</v>
      </c>
      <c r="N14" s="66"/>
    </row>
    <row r="15" spans="1:11" ht="14.25">
      <c r="A15" s="53">
        <v>10</v>
      </c>
      <c r="B15" s="54" t="s">
        <v>20</v>
      </c>
      <c r="C15" s="150" t="s">
        <v>92</v>
      </c>
      <c r="D15" s="81" t="s">
        <v>76</v>
      </c>
      <c r="E15" s="29"/>
      <c r="F15" s="15"/>
      <c r="G15" s="15">
        <v>16</v>
      </c>
      <c r="H15" s="18"/>
      <c r="I15" s="15"/>
      <c r="J15" s="15"/>
      <c r="K15" s="15">
        <f t="shared" si="0"/>
        <v>16</v>
      </c>
    </row>
    <row r="16" spans="1:11" ht="14.25">
      <c r="A16" s="53">
        <v>11</v>
      </c>
      <c r="B16" s="54" t="s">
        <v>19</v>
      </c>
      <c r="C16" s="150" t="s">
        <v>25</v>
      </c>
      <c r="D16" s="81" t="s">
        <v>71</v>
      </c>
      <c r="E16" s="29">
        <v>13</v>
      </c>
      <c r="F16" s="15"/>
      <c r="G16" s="15"/>
      <c r="H16" s="18"/>
      <c r="I16" s="15"/>
      <c r="J16" s="15"/>
      <c r="K16" s="15">
        <f t="shared" si="0"/>
        <v>13</v>
      </c>
    </row>
    <row r="17" spans="1:11" ht="14.25">
      <c r="A17" s="53">
        <v>12</v>
      </c>
      <c r="B17" s="54" t="s">
        <v>206</v>
      </c>
      <c r="C17" s="150" t="s">
        <v>207</v>
      </c>
      <c r="D17" s="155" t="s">
        <v>73</v>
      </c>
      <c r="E17" s="29"/>
      <c r="F17" s="15"/>
      <c r="G17" s="15"/>
      <c r="H17" s="18"/>
      <c r="I17" s="15">
        <v>13</v>
      </c>
      <c r="J17" s="15"/>
      <c r="K17" s="15">
        <f t="shared" si="0"/>
        <v>13</v>
      </c>
    </row>
    <row r="18" spans="1:11" ht="13.5" customHeight="1">
      <c r="A18" s="62">
        <v>13</v>
      </c>
      <c r="B18" s="121" t="s">
        <v>96</v>
      </c>
      <c r="C18" s="151" t="s">
        <v>97</v>
      </c>
      <c r="D18" s="156" t="s">
        <v>72</v>
      </c>
      <c r="E18" s="64"/>
      <c r="F18" s="22"/>
      <c r="G18" s="22">
        <v>10</v>
      </c>
      <c r="H18" s="59"/>
      <c r="I18" s="22"/>
      <c r="J18" s="22"/>
      <c r="K18" s="15">
        <f t="shared" si="0"/>
        <v>10</v>
      </c>
    </row>
    <row r="19" spans="1:11" ht="14.25" customHeight="1">
      <c r="A19" s="62">
        <v>14</v>
      </c>
      <c r="B19" s="121" t="s">
        <v>21</v>
      </c>
      <c r="C19" s="151" t="s">
        <v>115</v>
      </c>
      <c r="D19" s="156" t="s">
        <v>71</v>
      </c>
      <c r="E19" s="64">
        <v>2</v>
      </c>
      <c r="F19" s="22"/>
      <c r="G19" s="22">
        <v>6</v>
      </c>
      <c r="H19" s="59"/>
      <c r="I19" s="22"/>
      <c r="J19" s="22"/>
      <c r="K19" s="15">
        <f t="shared" si="0"/>
        <v>8</v>
      </c>
    </row>
    <row r="20" spans="1:11" ht="14.25" customHeight="1">
      <c r="A20" s="62">
        <v>15</v>
      </c>
      <c r="B20" s="121" t="s">
        <v>113</v>
      </c>
      <c r="C20" s="151" t="s">
        <v>42</v>
      </c>
      <c r="D20" s="156" t="s">
        <v>71</v>
      </c>
      <c r="E20" s="64"/>
      <c r="F20" s="22"/>
      <c r="G20" s="22">
        <v>8</v>
      </c>
      <c r="H20" s="59"/>
      <c r="I20" s="22"/>
      <c r="J20" s="22"/>
      <c r="K20" s="15">
        <f t="shared" si="0"/>
        <v>8</v>
      </c>
    </row>
    <row r="21" spans="1:11" ht="14.25" customHeight="1">
      <c r="A21" s="62">
        <v>16</v>
      </c>
      <c r="B21" s="121" t="s">
        <v>221</v>
      </c>
      <c r="C21" s="151" t="s">
        <v>222</v>
      </c>
      <c r="D21" s="156" t="s">
        <v>69</v>
      </c>
      <c r="E21" s="64"/>
      <c r="F21" s="22"/>
      <c r="G21" s="22"/>
      <c r="H21" s="59"/>
      <c r="I21" s="22"/>
      <c r="J21" s="22">
        <v>8</v>
      </c>
      <c r="K21" s="15">
        <f t="shared" si="0"/>
        <v>8</v>
      </c>
    </row>
    <row r="22" spans="1:11" ht="14.25" customHeight="1">
      <c r="A22" s="62">
        <v>17</v>
      </c>
      <c r="B22" s="54" t="s">
        <v>189</v>
      </c>
      <c r="C22" s="150" t="s">
        <v>31</v>
      </c>
      <c r="D22" s="81" t="s">
        <v>69</v>
      </c>
      <c r="E22" s="64"/>
      <c r="F22" s="22"/>
      <c r="G22" s="22"/>
      <c r="H22" s="59">
        <v>6</v>
      </c>
      <c r="I22" s="22"/>
      <c r="J22" s="22"/>
      <c r="K22" s="15">
        <f t="shared" si="0"/>
        <v>6</v>
      </c>
    </row>
    <row r="23" spans="1:11" ht="14.25" customHeight="1">
      <c r="A23" s="62">
        <v>18</v>
      </c>
      <c r="B23" s="54" t="s">
        <v>112</v>
      </c>
      <c r="C23" s="150" t="s">
        <v>207</v>
      </c>
      <c r="D23" s="81" t="s">
        <v>73</v>
      </c>
      <c r="E23" s="64"/>
      <c r="F23" s="22"/>
      <c r="G23" s="22"/>
      <c r="H23" s="59"/>
      <c r="I23" s="22">
        <v>6</v>
      </c>
      <c r="J23" s="22"/>
      <c r="K23" s="15">
        <f t="shared" si="0"/>
        <v>6</v>
      </c>
    </row>
    <row r="24" spans="1:11" ht="14.25" customHeight="1">
      <c r="A24" s="62">
        <v>19</v>
      </c>
      <c r="B24" s="54" t="s">
        <v>64</v>
      </c>
      <c r="C24" s="150" t="s">
        <v>65</v>
      </c>
      <c r="D24" s="81" t="s">
        <v>69</v>
      </c>
      <c r="E24" s="64"/>
      <c r="F24" s="22"/>
      <c r="G24" s="22"/>
      <c r="H24" s="59"/>
      <c r="I24" s="22"/>
      <c r="J24" s="22">
        <v>6</v>
      </c>
      <c r="K24" s="15">
        <f t="shared" si="0"/>
        <v>6</v>
      </c>
    </row>
    <row r="25" spans="1:11" ht="14.25" customHeight="1">
      <c r="A25" s="62">
        <v>20</v>
      </c>
      <c r="B25" s="54" t="s">
        <v>116</v>
      </c>
      <c r="C25" s="150" t="s">
        <v>150</v>
      </c>
      <c r="D25" s="81" t="s">
        <v>73</v>
      </c>
      <c r="E25" s="64"/>
      <c r="F25" s="22">
        <v>2</v>
      </c>
      <c r="G25" s="22">
        <v>2</v>
      </c>
      <c r="H25" s="59"/>
      <c r="I25" s="22"/>
      <c r="J25" s="22"/>
      <c r="K25" s="15">
        <f t="shared" si="0"/>
        <v>4</v>
      </c>
    </row>
    <row r="26" spans="1:11" ht="14.25" customHeight="1">
      <c r="A26" s="62">
        <v>21</v>
      </c>
      <c r="B26" s="54" t="s">
        <v>190</v>
      </c>
      <c r="C26" s="150" t="s">
        <v>191</v>
      </c>
      <c r="D26" s="81" t="s">
        <v>69</v>
      </c>
      <c r="E26" s="64"/>
      <c r="F26" s="22"/>
      <c r="G26" s="22"/>
      <c r="H26" s="59">
        <v>4</v>
      </c>
      <c r="I26" s="22"/>
      <c r="J26" s="22"/>
      <c r="K26" s="15">
        <f t="shared" si="0"/>
        <v>4</v>
      </c>
    </row>
    <row r="27" spans="1:11" ht="14.25" customHeight="1">
      <c r="A27" s="62">
        <v>22</v>
      </c>
      <c r="B27" s="54" t="s">
        <v>208</v>
      </c>
      <c r="C27" s="150" t="s">
        <v>209</v>
      </c>
      <c r="D27" s="81" t="s">
        <v>73</v>
      </c>
      <c r="E27" s="64"/>
      <c r="F27" s="22"/>
      <c r="G27" s="22"/>
      <c r="H27" s="59"/>
      <c r="I27" s="22">
        <v>4</v>
      </c>
      <c r="J27" s="22"/>
      <c r="K27" s="15">
        <f t="shared" si="0"/>
        <v>4</v>
      </c>
    </row>
    <row r="28" spans="1:11" ht="14.25" customHeight="1">
      <c r="A28" s="62">
        <v>23</v>
      </c>
      <c r="B28" s="54" t="s">
        <v>32</v>
      </c>
      <c r="C28" s="150" t="s">
        <v>42</v>
      </c>
      <c r="D28" s="155" t="s">
        <v>73</v>
      </c>
      <c r="E28" s="64"/>
      <c r="F28" s="22"/>
      <c r="G28" s="22"/>
      <c r="H28" s="59"/>
      <c r="I28" s="22"/>
      <c r="J28" s="22">
        <v>4</v>
      </c>
      <c r="K28" s="15">
        <f t="shared" si="0"/>
        <v>4</v>
      </c>
    </row>
    <row r="29" spans="1:11" ht="14.25" customHeight="1">
      <c r="A29" s="62">
        <v>24</v>
      </c>
      <c r="B29" s="54" t="s">
        <v>95</v>
      </c>
      <c r="C29" s="150" t="s">
        <v>42</v>
      </c>
      <c r="D29" s="155" t="s">
        <v>78</v>
      </c>
      <c r="E29" s="64"/>
      <c r="F29" s="22"/>
      <c r="G29" s="22"/>
      <c r="H29" s="59"/>
      <c r="I29" s="22"/>
      <c r="J29" s="22">
        <v>3</v>
      </c>
      <c r="K29" s="15">
        <f t="shared" si="0"/>
        <v>3</v>
      </c>
    </row>
    <row r="30" spans="1:11" ht="14.25" customHeight="1">
      <c r="A30" s="62">
        <v>25</v>
      </c>
      <c r="B30" s="54" t="s">
        <v>192</v>
      </c>
      <c r="C30" s="150" t="s">
        <v>117</v>
      </c>
      <c r="D30" s="81" t="s">
        <v>69</v>
      </c>
      <c r="E30" s="64"/>
      <c r="F30" s="22"/>
      <c r="G30" s="22"/>
      <c r="H30" s="59">
        <v>3</v>
      </c>
      <c r="I30" s="22"/>
      <c r="J30" s="22"/>
      <c r="K30" s="15">
        <f t="shared" si="0"/>
        <v>3</v>
      </c>
    </row>
    <row r="31" spans="1:11" ht="14.25">
      <c r="A31" s="62">
        <v>26</v>
      </c>
      <c r="B31" s="54" t="s">
        <v>161</v>
      </c>
      <c r="C31" s="150" t="s">
        <v>160</v>
      </c>
      <c r="D31" s="81" t="s">
        <v>69</v>
      </c>
      <c r="E31" s="64"/>
      <c r="F31" s="22">
        <v>1</v>
      </c>
      <c r="G31" s="22">
        <v>1</v>
      </c>
      <c r="H31" s="59"/>
      <c r="I31" s="22"/>
      <c r="J31" s="22"/>
      <c r="K31" s="15">
        <f t="shared" si="0"/>
        <v>2</v>
      </c>
    </row>
    <row r="32" spans="1:14" ht="15" thickBot="1">
      <c r="A32" s="76">
        <v>27</v>
      </c>
      <c r="B32" s="83" t="s">
        <v>210</v>
      </c>
      <c r="C32" s="152" t="s">
        <v>211</v>
      </c>
      <c r="D32" s="122" t="s">
        <v>212</v>
      </c>
      <c r="E32" s="30"/>
      <c r="F32" s="16"/>
      <c r="G32" s="16"/>
      <c r="H32" s="20"/>
      <c r="I32" s="16">
        <v>1</v>
      </c>
      <c r="J32" s="16"/>
      <c r="K32" s="15">
        <f t="shared" si="0"/>
        <v>1</v>
      </c>
      <c r="N32">
        <v>1</v>
      </c>
    </row>
    <row r="33" spans="1:11" ht="14.25" hidden="1">
      <c r="A33" s="44">
        <v>14</v>
      </c>
      <c r="B33" s="45" t="s">
        <v>19</v>
      </c>
      <c r="C33" s="46" t="s">
        <v>25</v>
      </c>
      <c r="D33" s="47" t="s">
        <v>71</v>
      </c>
      <c r="E33" s="48">
        <v>0</v>
      </c>
      <c r="F33" s="48">
        <v>20</v>
      </c>
      <c r="G33" s="48">
        <v>0</v>
      </c>
      <c r="H33" s="49">
        <v>0</v>
      </c>
      <c r="I33" s="48">
        <v>0</v>
      </c>
      <c r="J33" s="48">
        <v>0</v>
      </c>
      <c r="K33" s="48">
        <v>20</v>
      </c>
    </row>
    <row r="34" spans="1:11" ht="14.25" hidden="1">
      <c r="A34" s="42">
        <v>15</v>
      </c>
      <c r="B34" s="36" t="s">
        <v>24</v>
      </c>
      <c r="C34" s="37" t="s">
        <v>43</v>
      </c>
      <c r="D34" s="38" t="s">
        <v>70</v>
      </c>
      <c r="E34" s="39">
        <v>3</v>
      </c>
      <c r="F34" s="39">
        <v>0</v>
      </c>
      <c r="G34" s="39">
        <v>0</v>
      </c>
      <c r="H34" s="43">
        <v>13</v>
      </c>
      <c r="I34" s="39">
        <v>0</v>
      </c>
      <c r="J34" s="39">
        <v>0</v>
      </c>
      <c r="K34" s="39">
        <v>16</v>
      </c>
    </row>
    <row r="35" spans="1:11" ht="14.25" hidden="1">
      <c r="A35" s="42">
        <v>16</v>
      </c>
      <c r="B35" s="36" t="s">
        <v>26</v>
      </c>
      <c r="C35" s="37" t="s">
        <v>27</v>
      </c>
      <c r="D35" s="38" t="s">
        <v>74</v>
      </c>
      <c r="E35" s="39">
        <v>0</v>
      </c>
      <c r="F35" s="39">
        <v>13</v>
      </c>
      <c r="G35" s="39">
        <v>0</v>
      </c>
      <c r="H35" s="43">
        <v>0</v>
      </c>
      <c r="I35" s="39">
        <v>0</v>
      </c>
      <c r="J35" s="39">
        <v>0</v>
      </c>
      <c r="K35" s="39">
        <v>13</v>
      </c>
    </row>
    <row r="36" spans="1:11" ht="14.25" hidden="1">
      <c r="A36" s="42">
        <v>17</v>
      </c>
      <c r="B36" s="36" t="s">
        <v>64</v>
      </c>
      <c r="C36" s="37" t="s">
        <v>65</v>
      </c>
      <c r="D36" s="38" t="s">
        <v>70</v>
      </c>
      <c r="E36" s="39">
        <v>2</v>
      </c>
      <c r="F36" s="39">
        <v>0</v>
      </c>
      <c r="G36" s="39">
        <v>0</v>
      </c>
      <c r="H36" s="43">
        <v>8</v>
      </c>
      <c r="I36" s="39">
        <v>0</v>
      </c>
      <c r="J36" s="39">
        <v>0</v>
      </c>
      <c r="K36" s="39">
        <v>10</v>
      </c>
    </row>
    <row r="37" spans="1:11" ht="14.25" hidden="1">
      <c r="A37" s="42">
        <v>18</v>
      </c>
      <c r="B37" s="36" t="s">
        <v>37</v>
      </c>
      <c r="C37" s="37" t="s">
        <v>38</v>
      </c>
      <c r="D37" s="38" t="s">
        <v>73</v>
      </c>
      <c r="E37" s="39">
        <v>6</v>
      </c>
      <c r="F37" s="39">
        <v>3</v>
      </c>
      <c r="G37" s="39">
        <v>0</v>
      </c>
      <c r="H37" s="43">
        <v>0</v>
      </c>
      <c r="I37" s="39">
        <v>0</v>
      </c>
      <c r="J37" s="39">
        <v>0</v>
      </c>
      <c r="K37" s="39">
        <v>9</v>
      </c>
    </row>
    <row r="38" spans="1:11" ht="14.25" hidden="1">
      <c r="A38" s="42">
        <v>19</v>
      </c>
      <c r="B38" s="36" t="s">
        <v>66</v>
      </c>
      <c r="C38" s="37" t="s">
        <v>67</v>
      </c>
      <c r="D38" s="38" t="s">
        <v>74</v>
      </c>
      <c r="E38" s="39">
        <v>0</v>
      </c>
      <c r="F38" s="39">
        <v>0</v>
      </c>
      <c r="G38" s="39">
        <v>0</v>
      </c>
      <c r="H38" s="43">
        <v>6</v>
      </c>
      <c r="I38" s="39">
        <v>0</v>
      </c>
      <c r="J38" s="39">
        <v>0</v>
      </c>
      <c r="K38" s="39">
        <v>6</v>
      </c>
    </row>
    <row r="39" spans="1:11" ht="14.25" hidden="1">
      <c r="A39" s="42">
        <v>20</v>
      </c>
      <c r="B39" s="36" t="s">
        <v>5</v>
      </c>
      <c r="C39" s="37" t="s">
        <v>42</v>
      </c>
      <c r="D39" s="38" t="s">
        <v>73</v>
      </c>
      <c r="E39" s="39">
        <v>0</v>
      </c>
      <c r="F39" s="39">
        <v>1</v>
      </c>
      <c r="G39" s="39">
        <v>0</v>
      </c>
      <c r="H39" s="43">
        <v>3</v>
      </c>
      <c r="I39" s="39">
        <v>0</v>
      </c>
      <c r="J39" s="39">
        <v>0</v>
      </c>
      <c r="K39" s="39">
        <v>4</v>
      </c>
    </row>
    <row r="40" spans="1:11" ht="14.25" hidden="1">
      <c r="A40" s="42">
        <v>21</v>
      </c>
      <c r="B40" s="36" t="s">
        <v>41</v>
      </c>
      <c r="C40" s="37" t="s">
        <v>29</v>
      </c>
      <c r="D40" s="38" t="s">
        <v>74</v>
      </c>
      <c r="E40" s="39">
        <v>0</v>
      </c>
      <c r="F40" s="39">
        <v>4</v>
      </c>
      <c r="G40" s="39">
        <v>0</v>
      </c>
      <c r="H40" s="43">
        <v>0</v>
      </c>
      <c r="I40" s="39">
        <v>0</v>
      </c>
      <c r="J40" s="39">
        <v>0</v>
      </c>
      <c r="K40" s="39">
        <v>4</v>
      </c>
    </row>
    <row r="41" spans="1:11" ht="14.25" hidden="1">
      <c r="A41" s="42">
        <v>22</v>
      </c>
      <c r="B41" s="36" t="s">
        <v>93</v>
      </c>
      <c r="C41" s="37" t="s">
        <v>94</v>
      </c>
      <c r="D41" s="38" t="s">
        <v>78</v>
      </c>
      <c r="E41" s="39">
        <v>0</v>
      </c>
      <c r="F41" s="39">
        <v>0</v>
      </c>
      <c r="G41" s="39">
        <v>0</v>
      </c>
      <c r="H41" s="43">
        <v>0</v>
      </c>
      <c r="I41" s="39">
        <v>3</v>
      </c>
      <c r="J41" s="39">
        <v>0</v>
      </c>
      <c r="K41" s="39">
        <v>3</v>
      </c>
    </row>
    <row r="42" spans="1:11" ht="14.25" hidden="1">
      <c r="A42" s="42">
        <v>23</v>
      </c>
      <c r="B42" s="36" t="s">
        <v>32</v>
      </c>
      <c r="C42" s="37" t="s">
        <v>42</v>
      </c>
      <c r="D42" s="38" t="s">
        <v>73</v>
      </c>
      <c r="E42" s="39">
        <v>0</v>
      </c>
      <c r="F42" s="39">
        <v>0</v>
      </c>
      <c r="G42" s="39">
        <v>0</v>
      </c>
      <c r="H42" s="43">
        <v>2</v>
      </c>
      <c r="I42" s="39">
        <v>0</v>
      </c>
      <c r="J42" s="39">
        <v>0</v>
      </c>
      <c r="K42" s="39">
        <v>2</v>
      </c>
    </row>
    <row r="43" spans="1:11" ht="14.25" hidden="1">
      <c r="A43" s="42">
        <v>24</v>
      </c>
      <c r="B43" s="36" t="s">
        <v>20</v>
      </c>
      <c r="C43" s="37" t="s">
        <v>92</v>
      </c>
      <c r="D43" s="38" t="s">
        <v>70</v>
      </c>
      <c r="E43" s="39">
        <v>0</v>
      </c>
      <c r="F43" s="39">
        <v>0</v>
      </c>
      <c r="G43" s="39">
        <v>0</v>
      </c>
      <c r="H43" s="43">
        <v>0</v>
      </c>
      <c r="I43" s="39">
        <v>2</v>
      </c>
      <c r="J43" s="39">
        <v>0</v>
      </c>
      <c r="K43" s="39">
        <v>2</v>
      </c>
    </row>
    <row r="44" spans="1:11" ht="14.25" hidden="1">
      <c r="A44" s="42">
        <v>25</v>
      </c>
      <c r="B44" s="36" t="s">
        <v>83</v>
      </c>
      <c r="C44" s="37" t="s">
        <v>31</v>
      </c>
      <c r="D44" s="38" t="s">
        <v>74</v>
      </c>
      <c r="E44" s="39">
        <v>0</v>
      </c>
      <c r="F44" s="39">
        <v>0</v>
      </c>
      <c r="G44" s="39">
        <v>0</v>
      </c>
      <c r="H44" s="43">
        <v>1</v>
      </c>
      <c r="I44" s="39">
        <v>0</v>
      </c>
      <c r="J44" s="39">
        <v>0</v>
      </c>
      <c r="K44" s="39">
        <v>1</v>
      </c>
    </row>
    <row r="45" spans="1:11" ht="14.25" hidden="1">
      <c r="A45" s="42">
        <v>26</v>
      </c>
      <c r="B45" s="36" t="s">
        <v>95</v>
      </c>
      <c r="C45" s="37" t="s">
        <v>42</v>
      </c>
      <c r="D45" s="38" t="s">
        <v>78</v>
      </c>
      <c r="E45" s="39">
        <v>0</v>
      </c>
      <c r="F45" s="39">
        <v>0</v>
      </c>
      <c r="G45" s="39">
        <v>0</v>
      </c>
      <c r="H45" s="43">
        <v>0</v>
      </c>
      <c r="I45" s="39">
        <v>1</v>
      </c>
      <c r="J45" s="39">
        <v>0</v>
      </c>
      <c r="K45" s="39">
        <v>1</v>
      </c>
    </row>
    <row r="46" ht="14.25" hidden="1">
      <c r="A46" s="35"/>
    </row>
    <row r="47" spans="1:2" s="25" customFormat="1" ht="14.25" hidden="1">
      <c r="A47" s="40" t="s">
        <v>102</v>
      </c>
      <c r="B47" s="41" t="s">
        <v>103</v>
      </c>
    </row>
    <row r="48" spans="1:2" s="25" customFormat="1" ht="14.25" hidden="1">
      <c r="A48" s="24"/>
      <c r="B48" s="24"/>
    </row>
    <row r="49" s="25" customFormat="1" ht="14.25">
      <c r="B49" s="26"/>
    </row>
    <row r="50" spans="1:2" ht="14.25">
      <c r="A50" s="40"/>
      <c r="B50" s="50"/>
    </row>
    <row r="55" ht="14.25" hidden="1"/>
    <row r="56" spans="2:11" ht="15" hidden="1">
      <c r="B56" s="65" t="s">
        <v>73</v>
      </c>
      <c r="C56" s="1"/>
      <c r="E56" s="66">
        <f>E7+E8+E11</f>
        <v>18</v>
      </c>
      <c r="F56" s="66">
        <f>F7+F8+F10+F11+F13+F15+F9</f>
        <v>60</v>
      </c>
      <c r="G56" s="66">
        <v>16</v>
      </c>
      <c r="H56" s="66">
        <f>H7+H8+H9+H10</f>
        <v>49</v>
      </c>
      <c r="I56" s="66">
        <f>I7+I8+I10+I9</f>
        <v>34</v>
      </c>
      <c r="J56" s="66">
        <f>J8+J7+J9+J11+J13</f>
        <v>60</v>
      </c>
      <c r="K56" s="67">
        <f>SUM(E56:J56)</f>
        <v>237</v>
      </c>
    </row>
    <row r="57" spans="2:11" ht="15" hidden="1">
      <c r="B57" s="65" t="s">
        <v>72</v>
      </c>
      <c r="C57" s="1"/>
      <c r="E57" s="66">
        <f>E17</f>
        <v>0</v>
      </c>
      <c r="F57" s="66">
        <v>0</v>
      </c>
      <c r="G57" s="66">
        <v>0</v>
      </c>
      <c r="H57" s="66">
        <v>0</v>
      </c>
      <c r="I57" s="66">
        <v>0</v>
      </c>
      <c r="J57" s="66">
        <v>0</v>
      </c>
      <c r="K57" s="67">
        <f aca="true" t="shared" si="1" ref="K57:K64">SUM(E57:J57)</f>
        <v>0</v>
      </c>
    </row>
    <row r="58" spans="2:11" ht="15" hidden="1">
      <c r="B58" s="65" t="s">
        <v>69</v>
      </c>
      <c r="C58" s="1"/>
      <c r="E58" s="66">
        <f>E6</f>
        <v>10</v>
      </c>
      <c r="F58" s="66">
        <f>F6</f>
        <v>16</v>
      </c>
      <c r="G58" s="66">
        <v>0</v>
      </c>
      <c r="H58" s="66">
        <f>H31+H21+H6</f>
        <v>0</v>
      </c>
      <c r="I58" s="66">
        <f>I31+I21+I6</f>
        <v>20</v>
      </c>
      <c r="J58" s="66">
        <v>4</v>
      </c>
      <c r="K58" s="67">
        <f t="shared" si="1"/>
        <v>50</v>
      </c>
    </row>
    <row r="59" spans="2:11" ht="15" hidden="1">
      <c r="B59" s="65" t="s">
        <v>79</v>
      </c>
      <c r="C59" s="1"/>
      <c r="E59" s="66">
        <v>0</v>
      </c>
      <c r="F59" s="66">
        <v>0</v>
      </c>
      <c r="G59" s="66">
        <v>0</v>
      </c>
      <c r="H59" s="25">
        <v>6</v>
      </c>
      <c r="I59" s="66">
        <v>4</v>
      </c>
      <c r="J59" s="66">
        <v>0</v>
      </c>
      <c r="K59" s="67">
        <f t="shared" si="1"/>
        <v>10</v>
      </c>
    </row>
    <row r="60" spans="2:11" ht="15" hidden="1">
      <c r="B60" s="65" t="s">
        <v>71</v>
      </c>
      <c r="C60" s="1"/>
      <c r="E60" s="66">
        <v>8</v>
      </c>
      <c r="F60" s="66">
        <f>F22+F20</f>
        <v>0</v>
      </c>
      <c r="G60" s="66">
        <v>0</v>
      </c>
      <c r="H60" s="66">
        <f>H20</f>
        <v>0</v>
      </c>
      <c r="I60" s="66">
        <f>I20</f>
        <v>0</v>
      </c>
      <c r="J60" s="66">
        <v>0</v>
      </c>
      <c r="K60" s="67">
        <f t="shared" si="1"/>
        <v>8</v>
      </c>
    </row>
    <row r="61" spans="2:11" ht="15" hidden="1">
      <c r="B61" s="65" t="s">
        <v>75</v>
      </c>
      <c r="C61" s="1"/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7">
        <f t="shared" si="1"/>
        <v>0</v>
      </c>
    </row>
    <row r="62" spans="2:11" ht="15" hidden="1">
      <c r="B62" s="65" t="s">
        <v>78</v>
      </c>
      <c r="C62" s="1"/>
      <c r="E62" s="66">
        <v>0</v>
      </c>
      <c r="F62" s="66">
        <v>0</v>
      </c>
      <c r="G62" s="66">
        <v>33</v>
      </c>
      <c r="H62" s="66">
        <v>0</v>
      </c>
      <c r="I62" s="66">
        <v>0</v>
      </c>
      <c r="J62" s="66">
        <v>0</v>
      </c>
      <c r="K62" s="67">
        <f t="shared" si="1"/>
        <v>33</v>
      </c>
    </row>
    <row r="63" spans="2:11" ht="15" hidden="1">
      <c r="B63" s="68" t="s">
        <v>70</v>
      </c>
      <c r="E63" s="66">
        <v>0</v>
      </c>
      <c r="F63" s="66">
        <v>0</v>
      </c>
      <c r="G63" s="66">
        <v>0</v>
      </c>
      <c r="H63" s="66">
        <v>0</v>
      </c>
      <c r="I63" s="66">
        <v>0</v>
      </c>
      <c r="J63" s="66">
        <v>2</v>
      </c>
      <c r="K63" s="67">
        <f t="shared" si="1"/>
        <v>2</v>
      </c>
    </row>
    <row r="64" spans="2:11" ht="15" hidden="1">
      <c r="B64" s="68" t="s">
        <v>76</v>
      </c>
      <c r="E64" s="66">
        <v>0</v>
      </c>
      <c r="F64" s="66">
        <v>0</v>
      </c>
      <c r="G64" s="66">
        <v>0</v>
      </c>
      <c r="H64" s="66">
        <v>0</v>
      </c>
      <c r="I64" s="66">
        <v>20</v>
      </c>
      <c r="J64" s="66">
        <v>2</v>
      </c>
      <c r="K64" s="67">
        <f t="shared" si="1"/>
        <v>22</v>
      </c>
    </row>
    <row r="65" ht="14.25" hidden="1"/>
    <row r="66" spans="4:9" ht="15" hidden="1">
      <c r="D66" t="s">
        <v>137</v>
      </c>
      <c r="E66" s="70">
        <f>SUM(E56:E64)</f>
        <v>36</v>
      </c>
      <c r="F66" s="70">
        <f>SUM(F56:F64)</f>
        <v>76</v>
      </c>
      <c r="G66" s="70">
        <f>SUM(G56:G64)</f>
        <v>49</v>
      </c>
      <c r="H66" s="70">
        <f>SUM(H56:H64)</f>
        <v>55</v>
      </c>
      <c r="I66" s="70">
        <f>SUM(I56:I64)</f>
        <v>78</v>
      </c>
    </row>
  </sheetData>
  <sheetProtection/>
  <mergeCells count="8">
    <mergeCell ref="A1:K1"/>
    <mergeCell ref="A2:K2"/>
    <mergeCell ref="A3:K3"/>
    <mergeCell ref="A4:A5"/>
    <mergeCell ref="B4:B5"/>
    <mergeCell ref="C4:C5"/>
    <mergeCell ref="K4:K5"/>
    <mergeCell ref="D4:D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6"/>
  <sheetViews>
    <sheetView zoomScalePageLayoutView="0" workbookViewId="0" topLeftCell="A1">
      <selection activeCell="L14" sqref="L14"/>
    </sheetView>
  </sheetViews>
  <sheetFormatPr defaultColWidth="8.796875" defaultRowHeight="14.25"/>
  <cols>
    <col min="1" max="1" width="3.59765625" style="0" bestFit="1" customWidth="1"/>
    <col min="2" max="2" width="23.59765625" style="0" customWidth="1"/>
    <col min="8" max="8" width="13.19921875" style="0" customWidth="1"/>
  </cols>
  <sheetData>
    <row r="3" spans="1:9" ht="14.25">
      <c r="A3" s="168" t="s">
        <v>114</v>
      </c>
      <c r="B3" s="168"/>
      <c r="C3" s="168"/>
      <c r="D3" s="168"/>
      <c r="E3" s="168"/>
      <c r="F3" s="168"/>
      <c r="G3" s="168"/>
      <c r="H3" s="168"/>
      <c r="I3" s="168"/>
    </row>
    <row r="4" spans="1:9" ht="15" thickBot="1">
      <c r="A4" s="173" t="s">
        <v>135</v>
      </c>
      <c r="B4" s="173"/>
      <c r="C4" s="173"/>
      <c r="D4" s="173"/>
      <c r="E4" s="173"/>
      <c r="F4" s="173"/>
      <c r="G4" s="173"/>
      <c r="H4" s="173"/>
      <c r="I4" s="173"/>
    </row>
    <row r="5" spans="1:9" ht="59.25" customHeight="1" thickBot="1">
      <c r="A5" s="165" t="s">
        <v>0</v>
      </c>
      <c r="B5" s="165" t="s">
        <v>68</v>
      </c>
      <c r="C5" s="8" t="s">
        <v>136</v>
      </c>
      <c r="D5" s="8" t="s">
        <v>57</v>
      </c>
      <c r="E5" s="10" t="s">
        <v>49</v>
      </c>
      <c r="F5" s="10" t="s">
        <v>119</v>
      </c>
      <c r="G5" s="9" t="s">
        <v>50</v>
      </c>
      <c r="H5" s="9" t="s">
        <v>61</v>
      </c>
      <c r="I5" s="169" t="s">
        <v>46</v>
      </c>
    </row>
    <row r="6" spans="1:9" ht="15" thickBot="1">
      <c r="A6" s="166"/>
      <c r="B6" s="164"/>
      <c r="C6" s="71" t="s">
        <v>55</v>
      </c>
      <c r="D6" s="72" t="s">
        <v>56</v>
      </c>
      <c r="E6" s="71" t="s">
        <v>62</v>
      </c>
      <c r="F6" s="73" t="s">
        <v>58</v>
      </c>
      <c r="G6" s="74" t="s">
        <v>59</v>
      </c>
      <c r="H6" s="75" t="s">
        <v>60</v>
      </c>
      <c r="I6" s="170"/>
    </row>
    <row r="7" spans="1:9" ht="15">
      <c r="A7" s="51">
        <v>1</v>
      </c>
      <c r="B7" s="77" t="s">
        <v>73</v>
      </c>
      <c r="C7" s="55" t="e">
        <f>'C-2'!E37+'C-1 M '!E41+'K-1 M'!#REF!+'C-1K'!E37+'K-1K'!E56</f>
        <v>#REF!</v>
      </c>
      <c r="D7" s="55" t="e">
        <f>'C-2'!F37+'C-1 M '!F41+'K-1 M'!#REF!+'C-1K'!F37+'K-1K'!F56</f>
        <v>#REF!</v>
      </c>
      <c r="E7" s="55" t="e">
        <f>'C-2'!G37+'C-1 M '!G41+'K-1 M'!#REF!+'C-1K'!G37+'K-1K'!G56</f>
        <v>#REF!</v>
      </c>
      <c r="F7" s="55" t="e">
        <f>'C-2'!H37+'C-1 M '!H41+'K-1 M'!#REF!+'C-1K'!H37+'K-1K'!H56</f>
        <v>#REF!</v>
      </c>
      <c r="G7" s="55" t="e">
        <f>'C-2'!I37+'C-1 M '!I41+'K-1 M'!#REF!+'C-1K'!I37+'K-1K'!I56</f>
        <v>#REF!</v>
      </c>
      <c r="H7" s="52" t="e">
        <f>'C-2'!J37+'C-1 M '!J41+'K-1 M'!#REF!+'C-1K'!J37+'K-1K'!J56</f>
        <v>#REF!</v>
      </c>
      <c r="I7" s="80" t="e">
        <f>SUM(C7:H7)</f>
        <v>#REF!</v>
      </c>
    </row>
    <row r="8" spans="1:9" ht="15">
      <c r="A8" s="53">
        <v>2</v>
      </c>
      <c r="B8" s="78" t="s">
        <v>72</v>
      </c>
      <c r="C8" s="27" t="e">
        <f>'C-2'!E38+'C-1 M '!E42+'K-1 M'!#REF!+'C-1K'!E38+'K-1K'!E57</f>
        <v>#REF!</v>
      </c>
      <c r="D8" s="27" t="e">
        <f>'C-2'!F38+'C-1 M '!F42+'K-1 M'!#REF!+'C-1K'!F38+'K-1K'!F57</f>
        <v>#REF!</v>
      </c>
      <c r="E8" s="27" t="e">
        <f>'C-2'!G38+'C-1 M '!G42+'K-1 M'!#REF!+'C-1K'!G38+'K-1K'!G57</f>
        <v>#REF!</v>
      </c>
      <c r="F8" s="27" t="e">
        <f>'C-2'!H38+'C-1 M '!H42+'K-1 M'!#REF!+'C-1K'!H38+'K-1K'!H57</f>
        <v>#REF!</v>
      </c>
      <c r="G8" s="27" t="e">
        <f>'C-2'!I38+'C-1 M '!I42+'K-1 M'!#REF!+'C-1K'!I38+'K-1K'!I57</f>
        <v>#REF!</v>
      </c>
      <c r="H8" s="15" t="e">
        <f>'C-2'!J38+'C-1 M '!J42+'K-1 M'!#REF!+'C-1K'!J38+'K-1K'!J57</f>
        <v>#REF!</v>
      </c>
      <c r="I8" s="80" t="e">
        <f aca="true" t="shared" si="0" ref="I8:I15">SUM(C8:H8)</f>
        <v>#REF!</v>
      </c>
    </row>
    <row r="9" spans="1:9" ht="15">
      <c r="A9" s="53">
        <v>3</v>
      </c>
      <c r="B9" s="78" t="s">
        <v>69</v>
      </c>
      <c r="C9" s="27" t="e">
        <f>'C-2'!E39+'C-1 M '!E43+'K-1 M'!#REF!+'C-1K'!E39+'K-1K'!E58</f>
        <v>#REF!</v>
      </c>
      <c r="D9" s="27" t="e">
        <f>'C-2'!F39+'C-1 M '!F43+'K-1 M'!#REF!+'C-1K'!F39+'K-1K'!F58</f>
        <v>#REF!</v>
      </c>
      <c r="E9" s="27" t="e">
        <f>'C-2'!G39+'C-1 M '!G43+'K-1 M'!#REF!+'C-1K'!G39+'K-1K'!G58</f>
        <v>#REF!</v>
      </c>
      <c r="F9" s="27" t="e">
        <f>'C-2'!H39+'C-1 M '!H43+'K-1 M'!#REF!+'C-1K'!H39+'K-1K'!H58</f>
        <v>#REF!</v>
      </c>
      <c r="G9" s="27" t="e">
        <f>'C-2'!I39+'C-1 M '!I43+'K-1 M'!#REF!+'C-1K'!I39+'K-1K'!I58</f>
        <v>#REF!</v>
      </c>
      <c r="H9" s="15" t="e">
        <f>'C-2'!J39+'C-1 M '!J43+'K-1 M'!#REF!+'C-1K'!J39+'K-1K'!J58</f>
        <v>#REF!</v>
      </c>
      <c r="I9" s="80" t="e">
        <f t="shared" si="0"/>
        <v>#REF!</v>
      </c>
    </row>
    <row r="10" spans="1:9" ht="15">
      <c r="A10" s="53">
        <v>4</v>
      </c>
      <c r="B10" s="78" t="s">
        <v>79</v>
      </c>
      <c r="C10" s="27" t="e">
        <f>'C-2'!E40+'C-1 M '!E44+'K-1 M'!#REF!+'C-1K'!E40+'K-1K'!E59</f>
        <v>#REF!</v>
      </c>
      <c r="D10" s="27" t="e">
        <f>'C-2'!F40+'C-1 M '!F44+'K-1 M'!#REF!+'C-1K'!F40+'K-1K'!F59</f>
        <v>#REF!</v>
      </c>
      <c r="E10" s="27" t="e">
        <f>'C-2'!G40+'C-1 M '!G44+'K-1 M'!#REF!+'C-1K'!G40+'K-1K'!G59</f>
        <v>#REF!</v>
      </c>
      <c r="F10" s="27" t="e">
        <f>'C-2'!H40+'C-1 M '!H44+'K-1 M'!#REF!+'C-1K'!H40+'K-1K'!H59</f>
        <v>#REF!</v>
      </c>
      <c r="G10" s="27" t="e">
        <f>'C-2'!I40+'C-1 M '!I44+'K-1 M'!#REF!+'C-1K'!I40+'K-1K'!I59</f>
        <v>#REF!</v>
      </c>
      <c r="H10" s="15" t="e">
        <f>'C-2'!J40+'C-1 M '!J44+'K-1 M'!#REF!+'C-1K'!J40+'K-1K'!J59</f>
        <v>#REF!</v>
      </c>
      <c r="I10" s="80" t="e">
        <f t="shared" si="0"/>
        <v>#REF!</v>
      </c>
    </row>
    <row r="11" spans="1:9" ht="15">
      <c r="A11" s="53">
        <v>5</v>
      </c>
      <c r="B11" s="78" t="s">
        <v>71</v>
      </c>
      <c r="C11" s="27" t="e">
        <f>'C-2'!E41+'C-1 M '!E45+'K-1 M'!#REF!+'C-1K'!E41+'K-1K'!E60</f>
        <v>#REF!</v>
      </c>
      <c r="D11" s="27" t="e">
        <f>'C-2'!F41+'C-1 M '!F45+'K-1 M'!#REF!+'C-1K'!F41+'K-1K'!F60</f>
        <v>#REF!</v>
      </c>
      <c r="E11" s="27" t="e">
        <f>'C-2'!G41+'C-1 M '!G45+'K-1 M'!#REF!+'C-1K'!G41+'K-1K'!G60</f>
        <v>#REF!</v>
      </c>
      <c r="F11" s="27" t="e">
        <f>'C-2'!H41+'C-1 M '!H45+'K-1 M'!#REF!+'C-1K'!H41+'K-1K'!H60</f>
        <v>#REF!</v>
      </c>
      <c r="G11" s="27" t="e">
        <f>'C-2'!I41+'C-1 M '!I45+'K-1 M'!#REF!+'C-1K'!I41+'K-1K'!I60</f>
        <v>#REF!</v>
      </c>
      <c r="H11" s="15" t="e">
        <f>'C-2'!J41+'C-1 M '!J45+'K-1 M'!#REF!+'C-1K'!J41+'K-1K'!J60</f>
        <v>#REF!</v>
      </c>
      <c r="I11" s="80" t="e">
        <f t="shared" si="0"/>
        <v>#REF!</v>
      </c>
    </row>
    <row r="12" spans="1:9" ht="15">
      <c r="A12" s="53">
        <v>6</v>
      </c>
      <c r="B12" s="78" t="s">
        <v>75</v>
      </c>
      <c r="C12" s="27" t="e">
        <f>'C-2'!E42+'C-1 M '!E46+'K-1 M'!#REF!+'C-1K'!E42+'K-1K'!E61</f>
        <v>#REF!</v>
      </c>
      <c r="D12" s="27" t="e">
        <f>'C-2'!F42+'C-1 M '!F46+'K-1 M'!#REF!+'C-1K'!F42+'K-1K'!F61</f>
        <v>#REF!</v>
      </c>
      <c r="E12" s="27" t="e">
        <f>'C-2'!G42+'C-1 M '!G46+'K-1 M'!#REF!+'C-1K'!G42+'K-1K'!G61</f>
        <v>#REF!</v>
      </c>
      <c r="F12" s="27" t="e">
        <f>'C-2'!H42+'C-1 M '!H46+'K-1 M'!#REF!+'C-1K'!H42+'K-1K'!H61</f>
        <v>#REF!</v>
      </c>
      <c r="G12" s="27" t="e">
        <f>'C-2'!I42+'C-1 M '!I46+'K-1 M'!#REF!+'C-1K'!I42+'K-1K'!I61</f>
        <v>#REF!</v>
      </c>
      <c r="H12" s="15" t="e">
        <f>'C-2'!J42+'C-1 M '!J46+'K-1 M'!#REF!+'C-1K'!J42+'K-1K'!J61</f>
        <v>#REF!</v>
      </c>
      <c r="I12" s="80" t="e">
        <f t="shared" si="0"/>
        <v>#REF!</v>
      </c>
    </row>
    <row r="13" spans="1:9" ht="15">
      <c r="A13" s="53">
        <v>7</v>
      </c>
      <c r="B13" s="78" t="s">
        <v>78</v>
      </c>
      <c r="C13" s="27" t="e">
        <f>'C-2'!E43+'C-1 M '!E47+'K-1 M'!#REF!+'C-1K'!E43+'K-1K'!E62</f>
        <v>#REF!</v>
      </c>
      <c r="D13" s="27" t="e">
        <f>'C-2'!F43+'C-1 M '!F47+'K-1 M'!#REF!+'C-1K'!F43+'K-1K'!F62</f>
        <v>#REF!</v>
      </c>
      <c r="E13" s="27" t="e">
        <f>'C-2'!G43+'C-1 M '!G47+'K-1 M'!#REF!+'C-1K'!G43+'K-1K'!G62</f>
        <v>#REF!</v>
      </c>
      <c r="F13" s="27" t="e">
        <f>'C-2'!H43+'C-1 M '!H47+'K-1 M'!#REF!+'C-1K'!H43+'K-1K'!H62</f>
        <v>#REF!</v>
      </c>
      <c r="G13" s="27" t="e">
        <f>'C-2'!I43+'C-1 M '!I47+'K-1 M'!#REF!+'C-1K'!I43+'K-1K'!I62</f>
        <v>#REF!</v>
      </c>
      <c r="H13" s="15" t="e">
        <f>'C-2'!J43+'C-1 M '!J47+'K-1 M'!#REF!+'C-1K'!J43+'K-1K'!J62</f>
        <v>#REF!</v>
      </c>
      <c r="I13" s="80" t="e">
        <f t="shared" si="0"/>
        <v>#REF!</v>
      </c>
    </row>
    <row r="14" spans="1:9" ht="15">
      <c r="A14" s="62">
        <v>8</v>
      </c>
      <c r="B14" s="78" t="s">
        <v>70</v>
      </c>
      <c r="C14" s="27" t="e">
        <f>'C-2'!E44+'C-1 M '!E48+'K-1 M'!#REF!+'C-1K'!E44+'K-1K'!E63</f>
        <v>#REF!</v>
      </c>
      <c r="D14" s="27" t="e">
        <f>'C-2'!F44+'C-1 M '!F48+'K-1 M'!#REF!+'C-1K'!F44+'K-1K'!F63</f>
        <v>#REF!</v>
      </c>
      <c r="E14" s="27" t="e">
        <f>'C-2'!G44+'C-1 M '!G48+'K-1 M'!#REF!+'C-1K'!G44+'K-1K'!G63</f>
        <v>#REF!</v>
      </c>
      <c r="F14" s="27" t="e">
        <f>'C-2'!H44+'C-1 M '!H48+'K-1 M'!#REF!+'C-1K'!H44+'K-1K'!H63</f>
        <v>#REF!</v>
      </c>
      <c r="G14" s="27" t="e">
        <f>'C-2'!I44+'C-1 M '!I48+'K-1 M'!#REF!+'C-1K'!I44+'K-1K'!I63</f>
        <v>#REF!</v>
      </c>
      <c r="H14" s="15" t="e">
        <f>'C-2'!J44+'C-1 M '!J48+'K-1 M'!#REF!+'C-1K'!J44+'K-1K'!J63</f>
        <v>#REF!</v>
      </c>
      <c r="I14" s="80" t="e">
        <f t="shared" si="0"/>
        <v>#REF!</v>
      </c>
    </row>
    <row r="15" spans="1:9" ht="15.75" thickBot="1">
      <c r="A15" s="76">
        <v>9</v>
      </c>
      <c r="B15" s="79" t="s">
        <v>76</v>
      </c>
      <c r="C15" s="28">
        <v>0</v>
      </c>
      <c r="D15" s="28">
        <v>0</v>
      </c>
      <c r="E15" s="28">
        <v>0</v>
      </c>
      <c r="F15" s="28">
        <v>20</v>
      </c>
      <c r="G15" s="28">
        <v>20</v>
      </c>
      <c r="H15" s="16" t="e">
        <f>'C-2'!J45+'C-1 M '!J49+'K-1 M'!#REF!+'C-1K'!J45+'K-1K'!J64</f>
        <v>#REF!</v>
      </c>
      <c r="I15" s="80" t="e">
        <f t="shared" si="0"/>
        <v>#REF!</v>
      </c>
    </row>
    <row r="16" ht="14.25">
      <c r="B16" s="68"/>
    </row>
  </sheetData>
  <sheetProtection/>
  <mergeCells count="5">
    <mergeCell ref="A3:I3"/>
    <mergeCell ref="A4:I4"/>
    <mergeCell ref="A5:A6"/>
    <mergeCell ref="B5:B6"/>
    <mergeCell ref="I5:I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J17"/>
  <sheetViews>
    <sheetView tabSelected="1" zoomScalePageLayoutView="0" workbookViewId="0" topLeftCell="A1">
      <selection activeCell="I14" sqref="I14"/>
    </sheetView>
  </sheetViews>
  <sheetFormatPr defaultColWidth="8.796875" defaultRowHeight="14.25"/>
  <cols>
    <col min="1" max="1" width="3.59765625" style="0" bestFit="1" customWidth="1"/>
    <col min="2" max="2" width="23.69921875" style="0" customWidth="1"/>
    <col min="3" max="3" width="9.19921875" style="0" customWidth="1"/>
    <col min="4" max="4" width="7.5" style="0" bestFit="1" customWidth="1"/>
    <col min="5" max="5" width="13.8984375" style="0" customWidth="1"/>
    <col min="6" max="6" width="8.09765625" style="0" bestFit="1" customWidth="1"/>
    <col min="7" max="7" width="5.59765625" style="0" bestFit="1" customWidth="1"/>
    <col min="8" max="8" width="10.09765625" style="0" bestFit="1" customWidth="1"/>
    <col min="9" max="9" width="8.5" style="0" bestFit="1" customWidth="1"/>
    <col min="10" max="10" width="6.19921875" style="0" bestFit="1" customWidth="1"/>
  </cols>
  <sheetData>
    <row r="4" spans="1:10" ht="14.25">
      <c r="A4" s="168" t="s">
        <v>140</v>
      </c>
      <c r="B4" s="168"/>
      <c r="C4" s="168"/>
      <c r="D4" s="168"/>
      <c r="E4" s="168"/>
      <c r="F4" s="168"/>
      <c r="G4" s="168"/>
      <c r="H4" s="168"/>
      <c r="I4" s="168"/>
      <c r="J4" s="168"/>
    </row>
    <row r="5" spans="1:10" ht="15" thickBot="1">
      <c r="A5" s="173" t="s">
        <v>135</v>
      </c>
      <c r="B5" s="173"/>
      <c r="C5" s="173"/>
      <c r="D5" s="173"/>
      <c r="E5" s="173"/>
      <c r="F5" s="173"/>
      <c r="G5" s="173"/>
      <c r="H5" s="173"/>
      <c r="I5" s="173"/>
      <c r="J5" s="173"/>
    </row>
    <row r="6" spans="1:10" ht="52.5" customHeight="1" thickBot="1">
      <c r="A6" s="165" t="s">
        <v>0</v>
      </c>
      <c r="B6" s="165" t="s">
        <v>68</v>
      </c>
      <c r="C6" s="8" t="s">
        <v>141</v>
      </c>
      <c r="D6" s="8" t="s">
        <v>57</v>
      </c>
      <c r="E6" s="89" t="s">
        <v>61</v>
      </c>
      <c r="F6" s="10" t="s">
        <v>119</v>
      </c>
      <c r="G6" s="9" t="s">
        <v>50</v>
      </c>
      <c r="H6" s="10" t="s">
        <v>49</v>
      </c>
      <c r="I6" s="174" t="s">
        <v>139</v>
      </c>
      <c r="J6" s="169" t="s">
        <v>46</v>
      </c>
    </row>
    <row r="7" spans="1:10" ht="13.5" customHeight="1" thickBot="1">
      <c r="A7" s="166"/>
      <c r="B7" s="164"/>
      <c r="C7" s="11" t="s">
        <v>55</v>
      </c>
      <c r="D7" s="11" t="s">
        <v>56</v>
      </c>
      <c r="E7" s="12" t="s">
        <v>62</v>
      </c>
      <c r="F7" s="13" t="s">
        <v>58</v>
      </c>
      <c r="G7" s="13" t="s">
        <v>59</v>
      </c>
      <c r="H7" s="14" t="s">
        <v>60</v>
      </c>
      <c r="I7" s="175"/>
      <c r="J7" s="170"/>
    </row>
    <row r="8" spans="1:10" ht="14.25">
      <c r="A8" s="139">
        <v>1</v>
      </c>
      <c r="B8" s="140" t="s">
        <v>73</v>
      </c>
      <c r="C8" s="141">
        <v>86</v>
      </c>
      <c r="D8" s="141">
        <v>216</v>
      </c>
      <c r="E8" s="141">
        <v>147</v>
      </c>
      <c r="F8" s="141">
        <v>137</v>
      </c>
      <c r="G8" s="142">
        <v>195</v>
      </c>
      <c r="H8" s="143">
        <v>188</v>
      </c>
      <c r="I8" s="142">
        <v>964</v>
      </c>
      <c r="J8" s="144">
        <f aca="true" t="shared" si="0" ref="J8:J17">SUM(C8:I8)</f>
        <v>1933</v>
      </c>
    </row>
    <row r="9" spans="1:10" ht="14.25">
      <c r="A9" s="145">
        <v>2</v>
      </c>
      <c r="B9" s="146" t="s">
        <v>69</v>
      </c>
      <c r="C9" s="147">
        <v>101</v>
      </c>
      <c r="D9" s="147">
        <v>71</v>
      </c>
      <c r="E9" s="147">
        <v>31</v>
      </c>
      <c r="F9" s="147">
        <v>120</v>
      </c>
      <c r="G9" s="131">
        <v>91</v>
      </c>
      <c r="H9" s="132">
        <v>164</v>
      </c>
      <c r="I9" s="131">
        <v>80</v>
      </c>
      <c r="J9" s="144">
        <f t="shared" si="0"/>
        <v>658</v>
      </c>
    </row>
    <row r="10" spans="1:10" ht="14.25">
      <c r="A10" s="145">
        <v>3</v>
      </c>
      <c r="B10" s="146" t="s">
        <v>71</v>
      </c>
      <c r="C10" s="147">
        <v>96</v>
      </c>
      <c r="D10" s="147">
        <v>43</v>
      </c>
      <c r="E10" s="147">
        <v>90</v>
      </c>
      <c r="F10" s="147">
        <v>33</v>
      </c>
      <c r="G10" s="131">
        <v>24</v>
      </c>
      <c r="H10" s="132">
        <v>103</v>
      </c>
      <c r="I10" s="131">
        <v>200</v>
      </c>
      <c r="J10" s="144">
        <f t="shared" si="0"/>
        <v>589</v>
      </c>
    </row>
    <row r="11" spans="1:10" ht="14.25">
      <c r="A11" s="53">
        <v>4</v>
      </c>
      <c r="B11" s="78" t="s">
        <v>72</v>
      </c>
      <c r="C11" s="27">
        <v>3</v>
      </c>
      <c r="D11" s="27">
        <v>0</v>
      </c>
      <c r="E11" s="27">
        <v>77</v>
      </c>
      <c r="F11" s="27">
        <v>0</v>
      </c>
      <c r="G11" s="15">
        <v>6</v>
      </c>
      <c r="H11" s="17">
        <v>17</v>
      </c>
      <c r="I11" s="15">
        <v>382</v>
      </c>
      <c r="J11" s="86">
        <f t="shared" si="0"/>
        <v>485</v>
      </c>
    </row>
    <row r="12" spans="1:10" ht="14.25">
      <c r="A12" s="53">
        <v>5</v>
      </c>
      <c r="B12" s="78" t="s">
        <v>78</v>
      </c>
      <c r="C12" s="27">
        <v>0</v>
      </c>
      <c r="D12" s="27">
        <v>4</v>
      </c>
      <c r="E12" s="27">
        <v>1</v>
      </c>
      <c r="F12" s="27">
        <v>0</v>
      </c>
      <c r="G12" s="15">
        <v>0</v>
      </c>
      <c r="H12" s="17">
        <v>37</v>
      </c>
      <c r="I12" s="15">
        <v>372</v>
      </c>
      <c r="J12" s="86">
        <f t="shared" si="0"/>
        <v>414</v>
      </c>
    </row>
    <row r="13" spans="1:10" ht="14.25">
      <c r="A13" s="53">
        <v>6</v>
      </c>
      <c r="B13" s="78" t="s">
        <v>70</v>
      </c>
      <c r="C13" s="27">
        <v>11</v>
      </c>
      <c r="D13" s="27">
        <v>53</v>
      </c>
      <c r="E13" s="27">
        <v>46</v>
      </c>
      <c r="F13" s="27">
        <v>89</v>
      </c>
      <c r="G13" s="15">
        <v>66</v>
      </c>
      <c r="H13" s="17">
        <v>4</v>
      </c>
      <c r="I13" s="15">
        <v>77</v>
      </c>
      <c r="J13" s="86">
        <f t="shared" si="0"/>
        <v>346</v>
      </c>
    </row>
    <row r="14" spans="1:10" ht="14.25">
      <c r="A14" s="53">
        <v>7</v>
      </c>
      <c r="B14" s="78" t="s">
        <v>75</v>
      </c>
      <c r="C14" s="27">
        <v>0</v>
      </c>
      <c r="D14" s="27">
        <v>0</v>
      </c>
      <c r="E14" s="27">
        <v>4</v>
      </c>
      <c r="F14" s="27">
        <v>0</v>
      </c>
      <c r="G14" s="15">
        <v>9</v>
      </c>
      <c r="H14" s="17">
        <v>0</v>
      </c>
      <c r="I14" s="15">
        <v>55</v>
      </c>
      <c r="J14" s="86">
        <f t="shared" si="0"/>
        <v>68</v>
      </c>
    </row>
    <row r="15" spans="1:10" ht="14.25">
      <c r="A15" s="62">
        <v>8</v>
      </c>
      <c r="B15" s="78" t="s">
        <v>76</v>
      </c>
      <c r="C15" s="27">
        <v>39</v>
      </c>
      <c r="D15" s="27">
        <v>0</v>
      </c>
      <c r="E15" s="27">
        <v>26</v>
      </c>
      <c r="F15" s="27">
        <v>0</v>
      </c>
      <c r="G15" s="15">
        <v>0</v>
      </c>
      <c r="H15" s="23">
        <v>0</v>
      </c>
      <c r="I15" s="15">
        <v>0</v>
      </c>
      <c r="J15" s="86">
        <f t="shared" si="0"/>
        <v>65</v>
      </c>
    </row>
    <row r="16" spans="1:10" ht="14.25">
      <c r="A16" s="62">
        <v>9</v>
      </c>
      <c r="B16" s="93" t="s">
        <v>123</v>
      </c>
      <c r="C16" s="34">
        <v>0</v>
      </c>
      <c r="D16" s="34">
        <v>0</v>
      </c>
      <c r="E16" s="34">
        <v>0</v>
      </c>
      <c r="F16" s="34">
        <v>0</v>
      </c>
      <c r="G16" s="22">
        <v>0</v>
      </c>
      <c r="H16" s="23">
        <v>0</v>
      </c>
      <c r="I16" s="22">
        <v>29</v>
      </c>
      <c r="J16" s="86">
        <f t="shared" si="0"/>
        <v>29</v>
      </c>
    </row>
    <row r="17" spans="1:10" ht="15" thickBot="1">
      <c r="A17" s="76">
        <v>10</v>
      </c>
      <c r="B17" s="79" t="s">
        <v>146</v>
      </c>
      <c r="C17" s="28">
        <v>20</v>
      </c>
      <c r="D17" s="28">
        <v>0</v>
      </c>
      <c r="E17" s="28">
        <v>0</v>
      </c>
      <c r="F17" s="28">
        <v>0</v>
      </c>
      <c r="G17" s="16">
        <v>0</v>
      </c>
      <c r="H17" s="19">
        <v>0</v>
      </c>
      <c r="I17" s="16">
        <v>0</v>
      </c>
      <c r="J17" s="86">
        <f t="shared" si="0"/>
        <v>20</v>
      </c>
    </row>
  </sheetData>
  <sheetProtection/>
  <mergeCells count="6">
    <mergeCell ref="A4:J4"/>
    <mergeCell ref="A5:J5"/>
    <mergeCell ref="A6:A7"/>
    <mergeCell ref="B6:B7"/>
    <mergeCell ref="J6:J7"/>
    <mergeCell ref="I6:I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Józef</dc:creator>
  <cp:keywords/>
  <dc:description/>
  <cp:lastModifiedBy>j.niec</cp:lastModifiedBy>
  <cp:lastPrinted>2015-11-16T09:03:25Z</cp:lastPrinted>
  <dcterms:created xsi:type="dcterms:W3CDTF">2009-05-03T16:43:55Z</dcterms:created>
  <dcterms:modified xsi:type="dcterms:W3CDTF">2017-10-09T11:31:05Z</dcterms:modified>
  <cp:category/>
  <cp:version/>
  <cp:contentType/>
  <cp:contentStatus/>
</cp:coreProperties>
</file>