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9420" activeTab="0"/>
  </bookViews>
  <sheets>
    <sheet name="C-2" sheetId="1" r:id="rId1"/>
    <sheet name="K-1K" sheetId="2" r:id="rId2"/>
    <sheet name="C-1 M " sheetId="3" r:id="rId3"/>
    <sheet name="K-1 M" sheetId="4" r:id="rId4"/>
    <sheet name="C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<sst xmlns="http://schemas.openxmlformats.org/spreadsheetml/2006/main" count="482" uniqueCount="186">
  <si>
    <t>Lp.</t>
  </si>
  <si>
    <t>Nazwisko</t>
  </si>
  <si>
    <t>Grzegorz</t>
  </si>
  <si>
    <t>Kacper</t>
  </si>
  <si>
    <t>Pasiut</t>
  </si>
  <si>
    <t>Szymon</t>
  </si>
  <si>
    <t>Bartosz</t>
  </si>
  <si>
    <t>Michał</t>
  </si>
  <si>
    <t>Jakub</t>
  </si>
  <si>
    <t>Maciej</t>
  </si>
  <si>
    <t>Patryk</t>
  </si>
  <si>
    <t>Imię</t>
  </si>
  <si>
    <t>Paweł</t>
  </si>
  <si>
    <t>Mateusz</t>
  </si>
  <si>
    <t xml:space="preserve">Okręglak </t>
  </si>
  <si>
    <t>Pacierpnik</t>
  </si>
  <si>
    <t>Mędoń</t>
  </si>
  <si>
    <t>Lejmel</t>
  </si>
  <si>
    <t>Węglarz</t>
  </si>
  <si>
    <t>Natalia</t>
  </si>
  <si>
    <t>Liptak</t>
  </si>
  <si>
    <t>Monika</t>
  </si>
  <si>
    <t>Klaudia</t>
  </si>
  <si>
    <t>Elżbieta</t>
  </si>
  <si>
    <t>Edyta</t>
  </si>
  <si>
    <t>Karolina</t>
  </si>
  <si>
    <t>Kożuch</t>
  </si>
  <si>
    <t>Nazwisko i imię</t>
  </si>
  <si>
    <t>Urbanik</t>
  </si>
  <si>
    <t>Kamila</t>
  </si>
  <si>
    <t xml:space="preserve">Sztuba </t>
  </si>
  <si>
    <t>Dębska</t>
  </si>
  <si>
    <t>Aleksandra</t>
  </si>
  <si>
    <t>Izabela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</si>
  <si>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</si>
  <si>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</si>
  <si>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</si>
  <si>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</si>
  <si>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</si>
  <si>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</si>
  <si>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 xml:space="preserve">Plewa </t>
  </si>
  <si>
    <t>Przemysław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</si>
  <si>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</si>
  <si>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</si>
  <si>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</si>
  <si>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</si>
  <si>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</si>
  <si>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</si>
  <si>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</si>
  <si>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</si>
  <si>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</si>
  <si>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</si>
  <si>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Hurkała</t>
  </si>
  <si>
    <t>Ewa</t>
  </si>
  <si>
    <t>Janczy</t>
  </si>
  <si>
    <t>Justyna</t>
  </si>
  <si>
    <t>Klub</t>
  </si>
  <si>
    <t>AZS-AWF Kraków</t>
  </si>
  <si>
    <t>KS Pieniny Szczawnica</t>
  </si>
  <si>
    <t>KKK Kraków</t>
  </si>
  <si>
    <t>LKK Drzewica</t>
  </si>
  <si>
    <t>KS Start Nowy Sącz</t>
  </si>
  <si>
    <t>UKS Spływ Sromowce</t>
  </si>
  <si>
    <t>SKS Sokolica Krościenko</t>
  </si>
  <si>
    <t>Zawisza Bydgoszcz</t>
  </si>
  <si>
    <t>KS Start Nowy Sacz</t>
  </si>
  <si>
    <t>LUKS Kwisa Leśna</t>
  </si>
  <si>
    <t xml:space="preserve">UKS Spływ Sromowce </t>
  </si>
  <si>
    <t>Nowak</t>
  </si>
  <si>
    <t>Chmiel</t>
  </si>
  <si>
    <t>Krzysztof</t>
  </si>
  <si>
    <t>Artur</t>
  </si>
  <si>
    <t>Majerczak</t>
  </si>
  <si>
    <t>Rosiek</t>
  </si>
  <si>
    <t>Zwolińska</t>
  </si>
  <si>
    <t>Małgorzata</t>
  </si>
  <si>
    <t>Steriowska</t>
  </si>
  <si>
    <t>Daniela</t>
  </si>
  <si>
    <t>Fabijańska</t>
  </si>
  <si>
    <t>Katarzyna</t>
  </si>
  <si>
    <t>Sandera</t>
  </si>
  <si>
    <t>Wiktor</t>
  </si>
  <si>
    <t>Brzeziński</t>
  </si>
  <si>
    <t>*</t>
  </si>
  <si>
    <t>nie startowali w finale</t>
  </si>
  <si>
    <t>Zawadzki</t>
  </si>
  <si>
    <t>Kolat</t>
  </si>
  <si>
    <t>Szymanek Konrad</t>
  </si>
  <si>
    <t>Kubik</t>
  </si>
  <si>
    <t>Zwoliński</t>
  </si>
  <si>
    <t>Danek</t>
  </si>
  <si>
    <t>Stach</t>
  </si>
  <si>
    <t>SEZON 2015</t>
  </si>
  <si>
    <t>Miriam</t>
  </si>
  <si>
    <t>Jeleńska</t>
  </si>
  <si>
    <t>Julia</t>
  </si>
  <si>
    <t>Kuchno</t>
  </si>
  <si>
    <t>Memoriał Wernerów</t>
  </si>
  <si>
    <t>Prusak</t>
  </si>
  <si>
    <t>Piotr</t>
  </si>
  <si>
    <t>UKS Spływ Sromowce Wyżne</t>
  </si>
  <si>
    <t>Kielan</t>
  </si>
  <si>
    <t>Szymanek</t>
  </si>
  <si>
    <t>Konrad</t>
  </si>
  <si>
    <t xml:space="preserve">Zaziąbło </t>
  </si>
  <si>
    <t>Jarosław</t>
  </si>
  <si>
    <t>Popielak</t>
  </si>
  <si>
    <t>Drużynowo:</t>
  </si>
  <si>
    <t>Drużynowo</t>
  </si>
  <si>
    <t>Punktacja drużynowa</t>
  </si>
  <si>
    <t>Kraków Kwalifikacje Juniorów 2015 r.</t>
  </si>
  <si>
    <t>razem</t>
  </si>
  <si>
    <t>Punkty młodzików</t>
  </si>
  <si>
    <t>Wiercioch</t>
  </si>
  <si>
    <t>Kołomański</t>
  </si>
  <si>
    <t>Dziadosz</t>
  </si>
  <si>
    <t>Spójnia Warszawa</t>
  </si>
  <si>
    <t>Oliwia</t>
  </si>
  <si>
    <t>Tadeusz</t>
  </si>
  <si>
    <t>Bartłomiej</t>
  </si>
  <si>
    <t>Nowobilski</t>
  </si>
  <si>
    <t>Leśniak</t>
  </si>
  <si>
    <t>Filip</t>
  </si>
  <si>
    <t xml:space="preserve">Wszoła </t>
  </si>
  <si>
    <t>Żywicka</t>
  </si>
  <si>
    <t>Kulig</t>
  </si>
  <si>
    <t>Zuzanna</t>
  </si>
  <si>
    <t>Cecurska</t>
  </si>
  <si>
    <t xml:space="preserve">Klaudia </t>
  </si>
  <si>
    <t>Garlewicz</t>
  </si>
  <si>
    <t>Iga</t>
  </si>
  <si>
    <t>Nowobilski Szymon</t>
  </si>
  <si>
    <t>Prusak Piotr</t>
  </si>
  <si>
    <t>Dyda Jakub</t>
  </si>
  <si>
    <t>Zarotyński Mateusz</t>
  </si>
  <si>
    <t>Zachwieja Kacper</t>
  </si>
  <si>
    <t>Król Jakub</t>
  </si>
  <si>
    <t>Leśniak Filip</t>
  </si>
  <si>
    <t>Franczak</t>
  </si>
  <si>
    <t>Król</t>
  </si>
  <si>
    <t>Dyda</t>
  </si>
  <si>
    <t>Zachwieja</t>
  </si>
  <si>
    <t>Bartos</t>
  </si>
  <si>
    <t>Liber</t>
  </si>
  <si>
    <t>Ciągło Michał</t>
  </si>
  <si>
    <t>Kolat Jarosław</t>
  </si>
  <si>
    <t>Baum Edward</t>
  </si>
  <si>
    <t>Brzeska</t>
  </si>
  <si>
    <t>Dominika</t>
  </si>
  <si>
    <t>Hajduga</t>
  </si>
  <si>
    <t>Martyna</t>
  </si>
  <si>
    <t>SEZON 2018</t>
  </si>
  <si>
    <t>Puchar Prezydenta Miasta Krakowa</t>
  </si>
  <si>
    <t>KONKURENCJA C-2 MEN</t>
  </si>
  <si>
    <t>Urban Mateusz</t>
  </si>
  <si>
    <t>Anastazja</t>
  </si>
  <si>
    <t>Bulera</t>
  </si>
  <si>
    <t>Alicja</t>
  </si>
  <si>
    <t>Abramczyk</t>
  </si>
  <si>
    <t xml:space="preserve">Alicja </t>
  </si>
  <si>
    <t>Mastalski</t>
  </si>
  <si>
    <t>Mikołaj</t>
  </si>
  <si>
    <t xml:space="preserve">Ciągło </t>
  </si>
  <si>
    <t>Kopczyński</t>
  </si>
  <si>
    <t>Aleksander</t>
  </si>
  <si>
    <t>Danek Mateusz</t>
  </si>
  <si>
    <t>Kwaśiak Mateusz</t>
  </si>
  <si>
    <t>Kopczyński Aleksander</t>
  </si>
  <si>
    <t>Brański Jacek</t>
  </si>
  <si>
    <t>Adamicki Mikołaj</t>
  </si>
  <si>
    <t>Wszoła Patryk</t>
  </si>
  <si>
    <t>Pawlik</t>
  </si>
  <si>
    <t>Andrzej</t>
  </si>
  <si>
    <t xml:space="preserve">Brzeziński </t>
  </si>
  <si>
    <t>Pauli</t>
  </si>
  <si>
    <t>Kędzierska</t>
  </si>
  <si>
    <t>Maja</t>
  </si>
  <si>
    <t>Brzeziński Andrzej</t>
  </si>
  <si>
    <t>Brzeziński Filip</t>
  </si>
  <si>
    <t>Szymanek Bartłomiej</t>
  </si>
  <si>
    <t>Plewa</t>
  </si>
  <si>
    <t>Anna</t>
  </si>
  <si>
    <t>KS "Sokolica" Krościenko</t>
  </si>
  <si>
    <t>Kubik Bartosz</t>
  </si>
  <si>
    <t>Pauli Jakub</t>
  </si>
  <si>
    <t>Malik Kornel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</si>
</sst>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12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2" fillId="0" borderId="26" xfId="0" applyFont="1" applyBorder="1" applyAlignment="1">
      <alignment/>
    </xf>
    <xf numFmtId="1" fontId="49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1" fontId="49" fillId="0" borderId="21" xfId="0" applyNumberFormat="1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52" fillId="0" borderId="32" xfId="0" applyFont="1" applyBorder="1" applyAlignment="1">
      <alignment/>
    </xf>
    <xf numFmtId="1" fontId="49" fillId="0" borderId="33" xfId="0" applyNumberFormat="1" applyFont="1" applyBorder="1" applyAlignment="1">
      <alignment/>
    </xf>
    <xf numFmtId="1" fontId="49" fillId="0" borderId="34" xfId="0" applyNumberFormat="1" applyFont="1" applyBorder="1" applyAlignment="1">
      <alignment/>
    </xf>
    <xf numFmtId="0" fontId="53" fillId="0" borderId="0" xfId="0" applyFont="1" applyAlignment="1">
      <alignment/>
    </xf>
    <xf numFmtId="0" fontId="1" fillId="0" borderId="35" xfId="0" applyFont="1" applyBorder="1" applyAlignment="1">
      <alignment/>
    </xf>
    <xf numFmtId="1" fontId="9" fillId="0" borderId="36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9" fillId="0" borderId="3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Font="1" applyAlignment="1">
      <alignment/>
    </xf>
    <xf numFmtId="1" fontId="9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" fillId="0" borderId="27" xfId="0" applyFont="1" applyBorder="1" applyAlignment="1">
      <alignment/>
    </xf>
    <xf numFmtId="0" fontId="12" fillId="0" borderId="26" xfId="0" applyFont="1" applyBorder="1" applyAlignment="1">
      <alignment wrapText="1"/>
    </xf>
    <xf numFmtId="0" fontId="1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5" xfId="0" applyFont="1" applyBorder="1" applyAlignment="1">
      <alignment/>
    </xf>
    <xf numFmtId="1" fontId="14" fillId="0" borderId="3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32" xfId="0" applyNumberFormat="1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5" fillId="0" borderId="27" xfId="0" applyFont="1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29" xfId="0" applyFont="1" applyBorder="1" applyAlignment="1">
      <alignment/>
    </xf>
    <xf numFmtId="0" fontId="17" fillId="0" borderId="33" xfId="0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7" fillId="0" borderId="47" xfId="0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48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26" xfId="0" applyFont="1" applyBorder="1" applyAlignment="1">
      <alignment wrapText="1"/>
    </xf>
    <xf numFmtId="1" fontId="10" fillId="0" borderId="21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6" fillId="0" borderId="35" xfId="0" applyFont="1" applyBorder="1" applyAlignment="1">
      <alignment/>
    </xf>
    <xf numFmtId="1" fontId="10" fillId="0" borderId="49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47" xfId="0" applyFont="1" applyBorder="1" applyAlignment="1">
      <alignment/>
    </xf>
    <xf numFmtId="0" fontId="17" fillId="0" borderId="35" xfId="0" applyFont="1" applyBorder="1" applyAlignment="1">
      <alignment/>
    </xf>
    <xf numFmtId="1" fontId="10" fillId="0" borderId="35" xfId="0" applyNumberFormat="1" applyFont="1" applyBorder="1" applyAlignment="1">
      <alignment/>
    </xf>
    <xf numFmtId="1" fontId="10" fillId="0" borderId="47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7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0" fontId="18" fillId="0" borderId="35" xfId="0" applyFont="1" applyBorder="1" applyAlignment="1">
      <alignment/>
    </xf>
    <xf numFmtId="1" fontId="10" fillId="0" borderId="3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C1">
      <selection activeCell="H39" sqref="H39"/>
    </sheetView>
  </sheetViews>
  <sheetFormatPr defaultColWidth="8.796875" defaultRowHeight="14.25"/>
  <cols>
    <col min="1" max="1" width="3.3984375" style="0" customWidth="1"/>
    <col min="2" max="2" width="18.8984375" style="0" customWidth="1"/>
    <col min="3" max="3" width="20" style="0" bestFit="1" customWidth="1"/>
    <col min="4" max="4" width="17.09765625" style="0" bestFit="1" customWidth="1"/>
    <col min="5" max="5" width="9.09765625" style="0" bestFit="1" customWidth="1"/>
    <col min="6" max="6" width="9.3984375" style="0" customWidth="1"/>
    <col min="7" max="7" width="8.5" style="0" customWidth="1"/>
    <col min="8" max="8" width="8.09765625" style="0" bestFit="1" customWidth="1"/>
    <col min="9" max="9" width="5.59765625" style="0" bestFit="1" customWidth="1"/>
    <col min="10" max="10" width="13.19921875" style="0" customWidth="1"/>
    <col min="11" max="11" width="9.19921875" style="0" bestFit="1" customWidth="1"/>
    <col min="12" max="13" width="0" style="0" hidden="1" customWidth="1"/>
  </cols>
  <sheetData>
    <row r="2" spans="1:11" ht="1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4.25">
      <c r="A3" s="131" t="s">
        <v>151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4.25">
      <c r="A4" s="131" t="s">
        <v>153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5.75" thickBot="1">
      <c r="A6" s="126" t="s">
        <v>0</v>
      </c>
      <c r="B6" s="126" t="s">
        <v>27</v>
      </c>
      <c r="C6" s="128" t="s">
        <v>27</v>
      </c>
      <c r="D6" s="128" t="s">
        <v>56</v>
      </c>
      <c r="E6" s="7" t="s">
        <v>45</v>
      </c>
      <c r="F6" s="7" t="s">
        <v>152</v>
      </c>
      <c r="G6" s="80" t="s">
        <v>38</v>
      </c>
      <c r="H6" s="9" t="s">
        <v>97</v>
      </c>
      <c r="I6" s="8" t="s">
        <v>39</v>
      </c>
      <c r="J6" s="9" t="s">
        <v>49</v>
      </c>
      <c r="K6" s="132" t="s">
        <v>35</v>
      </c>
    </row>
    <row r="7" spans="1:11" ht="15" thickBot="1">
      <c r="A7" s="127"/>
      <c r="B7" s="127"/>
      <c r="C7" s="129"/>
      <c r="D7" s="134"/>
      <c r="E7" s="10" t="s">
        <v>43</v>
      </c>
      <c r="F7" s="10" t="s">
        <v>44</v>
      </c>
      <c r="G7" s="11" t="s">
        <v>50</v>
      </c>
      <c r="H7" s="12" t="s">
        <v>46</v>
      </c>
      <c r="I7" s="12" t="s">
        <v>47</v>
      </c>
      <c r="J7" s="13" t="s">
        <v>48</v>
      </c>
      <c r="K7" s="133"/>
    </row>
    <row r="8" spans="1:17" ht="14.25">
      <c r="A8" s="111">
        <v>1</v>
      </c>
      <c r="B8" s="102" t="s">
        <v>154</v>
      </c>
      <c r="C8" s="103" t="s">
        <v>87</v>
      </c>
      <c r="D8" s="104" t="s">
        <v>58</v>
      </c>
      <c r="E8" s="105">
        <v>16</v>
      </c>
      <c r="F8" s="112"/>
      <c r="G8" s="105"/>
      <c r="H8" s="112">
        <v>13</v>
      </c>
      <c r="I8" s="105">
        <v>0</v>
      </c>
      <c r="J8" s="112">
        <v>30</v>
      </c>
      <c r="K8" s="105">
        <f aca="true" t="shared" si="0" ref="K8:K21">SUM(E8:J8)</f>
        <v>59</v>
      </c>
      <c r="L8">
        <v>33</v>
      </c>
      <c r="N8" s="61"/>
      <c r="P8" s="61"/>
      <c r="Q8" s="61"/>
    </row>
    <row r="9" spans="1:17" ht="14.25">
      <c r="A9" s="113">
        <v>2</v>
      </c>
      <c r="B9" s="91" t="s">
        <v>183</v>
      </c>
      <c r="C9" s="107" t="s">
        <v>135</v>
      </c>
      <c r="D9" s="110" t="s">
        <v>58</v>
      </c>
      <c r="E9" s="95"/>
      <c r="F9" s="96"/>
      <c r="G9" s="95">
        <v>20</v>
      </c>
      <c r="H9" s="96">
        <v>16</v>
      </c>
      <c r="I9" s="95">
        <v>0</v>
      </c>
      <c r="J9" s="96">
        <v>20</v>
      </c>
      <c r="K9" s="95">
        <f t="shared" si="0"/>
        <v>56</v>
      </c>
      <c r="M9">
        <v>20</v>
      </c>
      <c r="N9" s="61"/>
      <c r="P9" s="61"/>
      <c r="Q9" s="61"/>
    </row>
    <row r="10" spans="1:14" ht="14.25">
      <c r="A10" s="113">
        <v>3</v>
      </c>
      <c r="B10" s="91" t="s">
        <v>131</v>
      </c>
      <c r="C10" s="107" t="s">
        <v>132</v>
      </c>
      <c r="D10" s="110" t="s">
        <v>61</v>
      </c>
      <c r="E10" s="95">
        <v>20</v>
      </c>
      <c r="F10" s="96"/>
      <c r="G10" s="95">
        <v>13</v>
      </c>
      <c r="H10" s="96"/>
      <c r="I10" s="95">
        <v>0</v>
      </c>
      <c r="J10" s="96"/>
      <c r="K10" s="95">
        <f t="shared" si="0"/>
        <v>33</v>
      </c>
      <c r="L10">
        <v>16</v>
      </c>
      <c r="M10">
        <v>13</v>
      </c>
      <c r="N10" s="61"/>
    </row>
    <row r="11" spans="1:13" ht="14.25">
      <c r="A11" s="4">
        <v>4</v>
      </c>
      <c r="B11" s="2" t="s">
        <v>133</v>
      </c>
      <c r="C11" s="3" t="s">
        <v>179</v>
      </c>
      <c r="D11" s="28" t="s">
        <v>58</v>
      </c>
      <c r="E11" s="14"/>
      <c r="F11" s="16"/>
      <c r="G11" s="14">
        <v>10</v>
      </c>
      <c r="H11" s="16">
        <v>10</v>
      </c>
      <c r="I11" s="14">
        <v>0</v>
      </c>
      <c r="J11" s="16"/>
      <c r="K11" s="14">
        <f t="shared" si="0"/>
        <v>20</v>
      </c>
      <c r="M11">
        <v>26</v>
      </c>
    </row>
    <row r="12" spans="1:17" ht="14.25">
      <c r="A12" s="4">
        <v>5</v>
      </c>
      <c r="B12" s="2" t="s">
        <v>177</v>
      </c>
      <c r="C12" s="3" t="s">
        <v>178</v>
      </c>
      <c r="D12" s="28" t="s">
        <v>57</v>
      </c>
      <c r="E12" s="14"/>
      <c r="F12" s="16"/>
      <c r="G12" s="14"/>
      <c r="H12" s="16">
        <v>20</v>
      </c>
      <c r="I12" s="14">
        <v>0</v>
      </c>
      <c r="J12" s="16"/>
      <c r="K12" s="14">
        <f t="shared" si="0"/>
        <v>20</v>
      </c>
      <c r="N12" s="61"/>
      <c r="P12" s="61"/>
      <c r="Q12" s="61"/>
    </row>
    <row r="13" spans="1:14" ht="14.25">
      <c r="A13" s="4">
        <v>6</v>
      </c>
      <c r="B13" s="2" t="s">
        <v>170</v>
      </c>
      <c r="C13" s="3" t="s">
        <v>185</v>
      </c>
      <c r="D13" s="28" t="s">
        <v>66</v>
      </c>
      <c r="E13" s="14">
        <v>0</v>
      </c>
      <c r="F13" s="16">
        <v>0</v>
      </c>
      <c r="G13" s="14">
        <v>0</v>
      </c>
      <c r="H13" s="16">
        <v>0</v>
      </c>
      <c r="I13" s="14">
        <v>0</v>
      </c>
      <c r="J13" s="16">
        <v>17</v>
      </c>
      <c r="K13" s="14">
        <f t="shared" si="0"/>
        <v>17</v>
      </c>
      <c r="N13" s="61"/>
    </row>
    <row r="14" spans="1:14" ht="14.25">
      <c r="A14" s="4">
        <v>7</v>
      </c>
      <c r="B14" s="2" t="s">
        <v>136</v>
      </c>
      <c r="C14" s="3" t="s">
        <v>165</v>
      </c>
      <c r="D14" s="28" t="s">
        <v>61</v>
      </c>
      <c r="E14" s="14"/>
      <c r="F14" s="16"/>
      <c r="G14" s="14">
        <v>16</v>
      </c>
      <c r="H14" s="16"/>
      <c r="I14" s="14">
        <v>0</v>
      </c>
      <c r="J14" s="16"/>
      <c r="K14" s="14">
        <f t="shared" si="0"/>
        <v>16</v>
      </c>
      <c r="N14" s="61"/>
    </row>
    <row r="15" spans="1:11" ht="14.25">
      <c r="A15" s="4">
        <v>8</v>
      </c>
      <c r="B15" s="2" t="s">
        <v>134</v>
      </c>
      <c r="C15" s="3" t="s">
        <v>135</v>
      </c>
      <c r="D15" s="28" t="s">
        <v>58</v>
      </c>
      <c r="E15" s="14">
        <v>13</v>
      </c>
      <c r="F15" s="16"/>
      <c r="G15" s="14"/>
      <c r="H15" s="16"/>
      <c r="I15" s="14">
        <v>0</v>
      </c>
      <c r="J15" s="16"/>
      <c r="K15" s="14">
        <f t="shared" si="0"/>
        <v>13</v>
      </c>
    </row>
    <row r="16" spans="1:11" ht="14.25">
      <c r="A16" s="4">
        <v>9</v>
      </c>
      <c r="B16" s="2" t="s">
        <v>144</v>
      </c>
      <c r="C16" s="3" t="s">
        <v>145</v>
      </c>
      <c r="D16" s="28" t="s">
        <v>61</v>
      </c>
      <c r="E16" s="14"/>
      <c r="F16" s="16"/>
      <c r="G16" s="14">
        <v>8</v>
      </c>
      <c r="H16" s="16"/>
      <c r="I16" s="14">
        <v>0</v>
      </c>
      <c r="J16" s="16"/>
      <c r="K16" s="14">
        <f t="shared" si="0"/>
        <v>8</v>
      </c>
    </row>
    <row r="17" spans="1:11" ht="14.25">
      <c r="A17" s="4">
        <v>10</v>
      </c>
      <c r="B17" s="2" t="s">
        <v>146</v>
      </c>
      <c r="C17" s="3" t="s">
        <v>137</v>
      </c>
      <c r="D17" s="28" t="s">
        <v>61</v>
      </c>
      <c r="E17" s="14"/>
      <c r="F17" s="16"/>
      <c r="G17" s="14">
        <v>6</v>
      </c>
      <c r="H17" s="16"/>
      <c r="I17" s="14">
        <v>0</v>
      </c>
      <c r="J17" s="16"/>
      <c r="K17" s="14">
        <f t="shared" si="0"/>
        <v>6</v>
      </c>
    </row>
    <row r="18" spans="1:11" ht="14.25">
      <c r="A18" s="4">
        <v>11</v>
      </c>
      <c r="B18" s="2" t="s">
        <v>166</v>
      </c>
      <c r="C18" s="3" t="s">
        <v>167</v>
      </c>
      <c r="D18" s="28" t="s">
        <v>60</v>
      </c>
      <c r="E18" s="14"/>
      <c r="F18" s="16"/>
      <c r="G18" s="14">
        <v>4</v>
      </c>
      <c r="H18" s="16"/>
      <c r="I18" s="14">
        <v>0</v>
      </c>
      <c r="J18" s="16"/>
      <c r="K18" s="14">
        <f t="shared" si="0"/>
        <v>4</v>
      </c>
    </row>
    <row r="19" spans="1:11" ht="14.25">
      <c r="A19" s="4">
        <v>12</v>
      </c>
      <c r="B19" s="2" t="s">
        <v>168</v>
      </c>
      <c r="C19" s="3" t="s">
        <v>184</v>
      </c>
      <c r="D19" s="28" t="s">
        <v>57</v>
      </c>
      <c r="E19" s="14"/>
      <c r="F19" s="16"/>
      <c r="G19" s="14">
        <v>3</v>
      </c>
      <c r="H19" s="16"/>
      <c r="I19" s="14">
        <v>0</v>
      </c>
      <c r="J19" s="16"/>
      <c r="K19" s="14">
        <f t="shared" si="0"/>
        <v>3</v>
      </c>
    </row>
    <row r="20" spans="1:11" ht="14.25">
      <c r="A20" s="4">
        <v>13</v>
      </c>
      <c r="B20" s="2" t="s">
        <v>170</v>
      </c>
      <c r="C20" s="3" t="s">
        <v>169</v>
      </c>
      <c r="D20" s="28" t="s">
        <v>66</v>
      </c>
      <c r="E20" s="14"/>
      <c r="F20" s="16"/>
      <c r="G20" s="14">
        <v>2</v>
      </c>
      <c r="H20" s="16"/>
      <c r="I20" s="14">
        <v>0</v>
      </c>
      <c r="J20" s="16"/>
      <c r="K20" s="14">
        <f t="shared" si="0"/>
        <v>2</v>
      </c>
    </row>
    <row r="21" spans="1:11" ht="14.25">
      <c r="A21" s="4">
        <v>18</v>
      </c>
      <c r="B21" s="2"/>
      <c r="C21" s="3"/>
      <c r="D21" s="28"/>
      <c r="E21" s="14"/>
      <c r="F21" s="16"/>
      <c r="G21" s="14"/>
      <c r="H21" s="16"/>
      <c r="I21" s="14"/>
      <c r="J21" s="16"/>
      <c r="K21" s="14">
        <f t="shared" si="0"/>
        <v>0</v>
      </c>
    </row>
    <row r="25" ht="14.25" hidden="1"/>
    <row r="26" ht="14.25" hidden="1"/>
    <row r="27" ht="14.25" hidden="1"/>
    <row r="28" ht="14.25" hidden="1">
      <c r="B28" t="s">
        <v>108</v>
      </c>
    </row>
    <row r="29" ht="14.25" hidden="1"/>
    <row r="30" spans="2:11" ht="15" hidden="1">
      <c r="B30" s="60" t="s">
        <v>61</v>
      </c>
      <c r="C30" s="1"/>
      <c r="E30" s="61" t="e">
        <f>E8+#REF!</f>
        <v>#REF!</v>
      </c>
      <c r="F30" s="61" t="e">
        <f>F8+#REF!</f>
        <v>#REF!</v>
      </c>
      <c r="G30" s="61">
        <v>0</v>
      </c>
      <c r="H30" s="61">
        <f>H8</f>
        <v>13</v>
      </c>
      <c r="I30" s="61">
        <f>I8</f>
        <v>0</v>
      </c>
      <c r="J30" s="61">
        <v>23</v>
      </c>
      <c r="K30" s="62" t="e">
        <f>SUM(E30:J30)</f>
        <v>#REF!</v>
      </c>
    </row>
    <row r="31" spans="2:11" ht="15" hidden="1">
      <c r="B31" s="60" t="s">
        <v>60</v>
      </c>
      <c r="C31" s="1"/>
      <c r="E31" s="61">
        <f>E15</f>
        <v>13</v>
      </c>
      <c r="F31" s="61">
        <v>0</v>
      </c>
      <c r="G31" s="61">
        <v>0</v>
      </c>
      <c r="H31" s="61">
        <v>0</v>
      </c>
      <c r="I31" s="61">
        <v>0</v>
      </c>
      <c r="J31" s="61">
        <v>8</v>
      </c>
      <c r="K31" s="62">
        <f aca="true" t="shared" si="1" ref="K31:K37">SUM(E31:J31)</f>
        <v>21</v>
      </c>
    </row>
    <row r="32" spans="2:11" ht="15" hidden="1">
      <c r="B32" s="60" t="s">
        <v>57</v>
      </c>
      <c r="C32" s="1"/>
      <c r="E32" s="61">
        <v>0</v>
      </c>
      <c r="F32" s="61">
        <f>F10+F11</f>
        <v>0</v>
      </c>
      <c r="G32" s="61">
        <v>0</v>
      </c>
      <c r="H32" s="61">
        <f>H10+H12</f>
        <v>20</v>
      </c>
      <c r="I32" s="61">
        <f>I11+I12</f>
        <v>0</v>
      </c>
      <c r="J32" s="61">
        <v>63</v>
      </c>
      <c r="K32" s="62">
        <f t="shared" si="1"/>
        <v>83</v>
      </c>
    </row>
    <row r="33" spans="2:11" ht="15" hidden="1">
      <c r="B33" s="60" t="s">
        <v>67</v>
      </c>
      <c r="C33" s="1"/>
      <c r="E33" s="61">
        <v>0</v>
      </c>
      <c r="F33" s="61">
        <v>0</v>
      </c>
      <c r="G33" s="61">
        <v>0</v>
      </c>
      <c r="H33" s="22">
        <v>0</v>
      </c>
      <c r="I33" s="61">
        <v>0</v>
      </c>
      <c r="J33" s="61">
        <v>0</v>
      </c>
      <c r="K33" s="62">
        <f t="shared" si="1"/>
        <v>0</v>
      </c>
    </row>
    <row r="34" spans="2:11" ht="15" hidden="1">
      <c r="B34" s="60" t="s">
        <v>59</v>
      </c>
      <c r="C34" s="1"/>
      <c r="E34" s="61">
        <f>E9</f>
        <v>0</v>
      </c>
      <c r="F34" s="61">
        <f>F21</f>
        <v>0</v>
      </c>
      <c r="G34" s="61">
        <v>0</v>
      </c>
      <c r="H34" s="61">
        <f>H9</f>
        <v>16</v>
      </c>
      <c r="I34" s="61">
        <f>I9</f>
        <v>0</v>
      </c>
      <c r="J34" s="61">
        <v>14</v>
      </c>
      <c r="K34" s="62">
        <f t="shared" si="1"/>
        <v>30</v>
      </c>
    </row>
    <row r="35" spans="2:11" ht="15" hidden="1">
      <c r="B35" s="60" t="s">
        <v>63</v>
      </c>
      <c r="C35" s="1"/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2">
        <f t="shared" si="1"/>
        <v>0</v>
      </c>
    </row>
    <row r="36" spans="2:11" ht="15" hidden="1">
      <c r="B36" s="60" t="s">
        <v>66</v>
      </c>
      <c r="C36" s="1"/>
      <c r="E36" s="61">
        <v>0</v>
      </c>
      <c r="F36" s="61">
        <v>0</v>
      </c>
      <c r="G36" s="61">
        <f>G16+G17+G18</f>
        <v>18</v>
      </c>
      <c r="H36" s="61">
        <v>0</v>
      </c>
      <c r="I36" s="61">
        <v>0</v>
      </c>
      <c r="J36" s="61">
        <v>0</v>
      </c>
      <c r="K36" s="62">
        <f t="shared" si="1"/>
        <v>18</v>
      </c>
    </row>
    <row r="37" spans="2:11" ht="15" hidden="1">
      <c r="B37" s="63" t="s">
        <v>58</v>
      </c>
      <c r="E37" s="61">
        <v>0</v>
      </c>
      <c r="F37" s="61">
        <f>F13</f>
        <v>0</v>
      </c>
      <c r="G37" s="61">
        <v>0</v>
      </c>
      <c r="H37" s="61">
        <f>H14+H13</f>
        <v>0</v>
      </c>
      <c r="I37" s="61">
        <f>I13+I14</f>
        <v>0</v>
      </c>
      <c r="J37" s="61">
        <v>0</v>
      </c>
      <c r="K37" s="62">
        <f t="shared" si="1"/>
        <v>0</v>
      </c>
    </row>
    <row r="38" spans="4:9" ht="15" hidden="1">
      <c r="D38" t="s">
        <v>111</v>
      </c>
      <c r="E38" s="64" t="e">
        <f>SUM(E30:E37)</f>
        <v>#REF!</v>
      </c>
      <c r="F38" s="64" t="e">
        <f>SUM(F30:F37)</f>
        <v>#REF!</v>
      </c>
      <c r="G38" s="64">
        <f>SUM(G30:G37)</f>
        <v>18</v>
      </c>
      <c r="H38" s="64">
        <f>SUM(H30:H37)</f>
        <v>49</v>
      </c>
      <c r="I38" s="64">
        <f>SUM(I30:I37)</f>
        <v>0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N1" sqref="N1:R16384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7.5" style="0" bestFit="1" customWidth="1"/>
    <col min="6" max="6" width="10.3984375" style="0" customWidth="1"/>
    <col min="7" max="7" width="5.8984375" style="0" customWidth="1"/>
    <col min="8" max="8" width="8.09765625" style="0" bestFit="1" customWidth="1"/>
    <col min="9" max="9" width="5.59765625" style="0" bestFit="1" customWidth="1"/>
    <col min="10" max="10" width="13.09765625" style="0" bestFit="1" customWidth="1"/>
    <col min="11" max="11" width="6.19921875" style="0" bestFit="1" customWidth="1"/>
    <col min="12" max="13" width="7.8984375" style="0" hidden="1" customWidth="1"/>
    <col min="14" max="15" width="7.8984375" style="0" customWidth="1"/>
  </cols>
  <sheetData>
    <row r="1" spans="1:11" ht="15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thickBot="1">
      <c r="A3" s="135" t="s">
        <v>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54" customHeight="1" thickBot="1">
      <c r="A4" s="128" t="s">
        <v>0</v>
      </c>
      <c r="B4" s="128" t="s">
        <v>1</v>
      </c>
      <c r="C4" s="128" t="s">
        <v>11</v>
      </c>
      <c r="D4" s="128" t="s">
        <v>56</v>
      </c>
      <c r="E4" s="7" t="s">
        <v>45</v>
      </c>
      <c r="F4" s="7" t="s">
        <v>152</v>
      </c>
      <c r="G4" s="80" t="s">
        <v>38</v>
      </c>
      <c r="H4" s="9" t="s">
        <v>97</v>
      </c>
      <c r="I4" s="8" t="s">
        <v>39</v>
      </c>
      <c r="J4" s="9" t="s">
        <v>49</v>
      </c>
      <c r="K4" s="132" t="s">
        <v>35</v>
      </c>
    </row>
    <row r="5" spans="1:11" ht="15" thickBot="1">
      <c r="A5" s="134"/>
      <c r="B5" s="134"/>
      <c r="C5" s="134"/>
      <c r="D5" s="134"/>
      <c r="E5" s="10" t="s">
        <v>43</v>
      </c>
      <c r="F5" s="10" t="s">
        <v>44</v>
      </c>
      <c r="G5" s="11" t="s">
        <v>50</v>
      </c>
      <c r="H5" s="12" t="s">
        <v>46</v>
      </c>
      <c r="I5" s="12" t="s">
        <v>47</v>
      </c>
      <c r="J5" s="13" t="s">
        <v>48</v>
      </c>
      <c r="K5" s="133"/>
    </row>
    <row r="6" spans="1:17" s="53" customFormat="1" ht="14.25">
      <c r="A6" s="46">
        <v>1</v>
      </c>
      <c r="B6" s="102" t="s">
        <v>94</v>
      </c>
      <c r="C6" s="103" t="s">
        <v>95</v>
      </c>
      <c r="D6" s="104" t="s">
        <v>61</v>
      </c>
      <c r="E6" s="105"/>
      <c r="F6" s="105">
        <v>20</v>
      </c>
      <c r="G6" s="105">
        <v>20</v>
      </c>
      <c r="H6" s="106">
        <v>16</v>
      </c>
      <c r="I6" s="105">
        <v>0</v>
      </c>
      <c r="J6" s="105">
        <v>13</v>
      </c>
      <c r="K6" s="105">
        <f aca="true" t="shared" si="0" ref="K6:K22">SUM(E6:J6)</f>
        <v>69</v>
      </c>
      <c r="L6" s="82">
        <f>E6+E7+E10+E11+E13</f>
        <v>39</v>
      </c>
      <c r="M6" s="83">
        <f>F6+F7+F8+F10+F11+F13+F17</f>
        <v>60</v>
      </c>
      <c r="N6" s="83"/>
      <c r="O6" s="83"/>
      <c r="P6" s="83"/>
      <c r="Q6" s="83"/>
    </row>
    <row r="7" spans="1:17" s="53" customFormat="1" ht="14.25">
      <c r="A7" s="48">
        <v>2</v>
      </c>
      <c r="B7" s="91" t="s">
        <v>125</v>
      </c>
      <c r="C7" s="107" t="s">
        <v>126</v>
      </c>
      <c r="D7" s="108" t="s">
        <v>57</v>
      </c>
      <c r="E7" s="95">
        <v>13</v>
      </c>
      <c r="F7" s="95">
        <v>13</v>
      </c>
      <c r="G7" s="95">
        <v>13</v>
      </c>
      <c r="H7" s="109">
        <v>10</v>
      </c>
      <c r="I7" s="95">
        <v>0</v>
      </c>
      <c r="J7" s="95">
        <v>10</v>
      </c>
      <c r="K7" s="95">
        <f t="shared" si="0"/>
        <v>59</v>
      </c>
      <c r="N7" s="83"/>
      <c r="O7" s="83"/>
      <c r="P7" s="83"/>
      <c r="Q7" s="83"/>
    </row>
    <row r="8" spans="1:11" s="53" customFormat="1" ht="14.25">
      <c r="A8" s="78">
        <v>3</v>
      </c>
      <c r="B8" s="91" t="s">
        <v>115</v>
      </c>
      <c r="C8" s="107" t="s">
        <v>95</v>
      </c>
      <c r="D8" s="110" t="s">
        <v>61</v>
      </c>
      <c r="E8" s="95">
        <v>20</v>
      </c>
      <c r="F8" s="95">
        <v>16</v>
      </c>
      <c r="G8" s="95">
        <v>10</v>
      </c>
      <c r="H8" s="109"/>
      <c r="I8" s="95">
        <v>0</v>
      </c>
      <c r="J8" s="95">
        <v>6</v>
      </c>
      <c r="K8" s="95">
        <f t="shared" si="0"/>
        <v>52</v>
      </c>
    </row>
    <row r="9" spans="1:12" ht="14.25">
      <c r="A9" s="48">
        <v>4</v>
      </c>
      <c r="B9" s="2" t="s">
        <v>15</v>
      </c>
      <c r="C9" s="3" t="s">
        <v>19</v>
      </c>
      <c r="D9" s="28" t="s">
        <v>59</v>
      </c>
      <c r="E9" s="14"/>
      <c r="F9" s="14"/>
      <c r="G9" s="14"/>
      <c r="H9" s="17">
        <v>20</v>
      </c>
      <c r="I9" s="14">
        <v>0</v>
      </c>
      <c r="J9" s="14">
        <v>30</v>
      </c>
      <c r="K9" s="14">
        <f t="shared" si="0"/>
        <v>50</v>
      </c>
      <c r="L9">
        <v>16</v>
      </c>
    </row>
    <row r="10" spans="1:11" ht="14.25">
      <c r="A10" s="48">
        <v>5</v>
      </c>
      <c r="B10" s="2" t="s">
        <v>73</v>
      </c>
      <c r="C10" s="3" t="s">
        <v>24</v>
      </c>
      <c r="D10" s="28" t="s">
        <v>61</v>
      </c>
      <c r="E10" s="14">
        <v>16</v>
      </c>
      <c r="F10" s="14"/>
      <c r="G10" s="14"/>
      <c r="H10" s="17">
        <v>13</v>
      </c>
      <c r="I10" s="14">
        <v>0</v>
      </c>
      <c r="J10" s="14">
        <v>17</v>
      </c>
      <c r="K10" s="14">
        <f t="shared" si="0"/>
        <v>46</v>
      </c>
    </row>
    <row r="11" spans="1:11" ht="14.25">
      <c r="A11" s="48">
        <v>6</v>
      </c>
      <c r="B11" s="2" t="s">
        <v>90</v>
      </c>
      <c r="C11" s="3" t="s">
        <v>148</v>
      </c>
      <c r="D11" s="28" t="s">
        <v>61</v>
      </c>
      <c r="E11" s="14">
        <v>10</v>
      </c>
      <c r="F11" s="14">
        <v>8</v>
      </c>
      <c r="G11" s="14">
        <v>4</v>
      </c>
      <c r="H11" s="17">
        <v>3</v>
      </c>
      <c r="I11" s="14">
        <v>0</v>
      </c>
      <c r="J11" s="14">
        <v>8</v>
      </c>
      <c r="K11" s="14">
        <f t="shared" si="0"/>
        <v>33</v>
      </c>
    </row>
    <row r="12" spans="1:17" ht="14.25">
      <c r="A12" s="48">
        <v>7</v>
      </c>
      <c r="B12" s="2" t="s">
        <v>124</v>
      </c>
      <c r="C12" s="3" t="s">
        <v>155</v>
      </c>
      <c r="D12" s="28" t="s">
        <v>57</v>
      </c>
      <c r="E12" s="14">
        <v>4</v>
      </c>
      <c r="F12" s="14">
        <v>10</v>
      </c>
      <c r="G12" s="14">
        <v>8</v>
      </c>
      <c r="H12" s="17">
        <v>6</v>
      </c>
      <c r="I12" s="14">
        <v>0</v>
      </c>
      <c r="J12" s="14">
        <v>4</v>
      </c>
      <c r="K12" s="14">
        <f t="shared" si="0"/>
        <v>32</v>
      </c>
      <c r="L12" s="61">
        <f>E12+E16</f>
        <v>10</v>
      </c>
      <c r="N12" s="61"/>
      <c r="P12" s="61"/>
      <c r="Q12" s="61"/>
    </row>
    <row r="13" spans="1:14" ht="14.25">
      <c r="A13" s="48">
        <v>8</v>
      </c>
      <c r="B13" s="2" t="s">
        <v>91</v>
      </c>
      <c r="C13" s="3" t="s">
        <v>32</v>
      </c>
      <c r="D13" s="28" t="s">
        <v>59</v>
      </c>
      <c r="E13" s="14"/>
      <c r="F13" s="14"/>
      <c r="G13" s="14">
        <v>16</v>
      </c>
      <c r="H13" s="17">
        <v>8</v>
      </c>
      <c r="I13" s="14">
        <v>0</v>
      </c>
      <c r="J13" s="14"/>
      <c r="K13" s="14">
        <f t="shared" si="0"/>
        <v>24</v>
      </c>
      <c r="N13" s="61"/>
    </row>
    <row r="14" spans="1:14" ht="14.25">
      <c r="A14" s="48">
        <v>9</v>
      </c>
      <c r="B14" s="2" t="s">
        <v>74</v>
      </c>
      <c r="C14" s="3" t="s">
        <v>22</v>
      </c>
      <c r="D14" s="28" t="s">
        <v>61</v>
      </c>
      <c r="E14" s="14"/>
      <c r="F14" s="14"/>
      <c r="G14" s="14"/>
      <c r="H14" s="17"/>
      <c r="I14" s="14">
        <v>0</v>
      </c>
      <c r="J14" s="14">
        <v>20</v>
      </c>
      <c r="K14" s="14">
        <f t="shared" si="0"/>
        <v>20</v>
      </c>
      <c r="M14" s="61">
        <f>F14+F15+F18</f>
        <v>6</v>
      </c>
      <c r="N14" s="61"/>
    </row>
    <row r="15" spans="1:11" ht="14.25">
      <c r="A15" s="48">
        <v>10</v>
      </c>
      <c r="B15" s="55" t="s">
        <v>17</v>
      </c>
      <c r="C15" s="56" t="s">
        <v>93</v>
      </c>
      <c r="D15" s="57" t="s">
        <v>59</v>
      </c>
      <c r="E15" s="19">
        <v>8</v>
      </c>
      <c r="F15" s="14"/>
      <c r="G15" s="14">
        <v>6</v>
      </c>
      <c r="H15" s="17">
        <v>4</v>
      </c>
      <c r="I15" s="14">
        <v>0</v>
      </c>
      <c r="J15" s="14"/>
      <c r="K15" s="14">
        <f t="shared" si="0"/>
        <v>18</v>
      </c>
    </row>
    <row r="16" spans="1:11" ht="14.25">
      <c r="A16" s="48">
        <v>11</v>
      </c>
      <c r="B16" s="55" t="s">
        <v>149</v>
      </c>
      <c r="C16" s="56" t="s">
        <v>150</v>
      </c>
      <c r="D16" s="57" t="s">
        <v>61</v>
      </c>
      <c r="E16" s="19">
        <v>6</v>
      </c>
      <c r="F16" s="14">
        <v>4</v>
      </c>
      <c r="G16" s="14">
        <v>3</v>
      </c>
      <c r="H16" s="17">
        <v>2</v>
      </c>
      <c r="I16" s="14">
        <v>0</v>
      </c>
      <c r="J16" s="14">
        <v>3</v>
      </c>
      <c r="K16" s="14">
        <f t="shared" si="0"/>
        <v>18</v>
      </c>
    </row>
    <row r="17" spans="1:11" ht="14.25">
      <c r="A17" s="48">
        <v>12</v>
      </c>
      <c r="B17" s="55" t="s">
        <v>127</v>
      </c>
      <c r="C17" s="56" t="s">
        <v>126</v>
      </c>
      <c r="D17" s="57" t="s">
        <v>57</v>
      </c>
      <c r="E17" s="19">
        <v>3</v>
      </c>
      <c r="F17" s="14">
        <v>3</v>
      </c>
      <c r="G17" s="14">
        <v>1</v>
      </c>
      <c r="H17" s="17"/>
      <c r="I17" s="14">
        <v>0</v>
      </c>
      <c r="J17" s="14">
        <v>2</v>
      </c>
      <c r="K17" s="14">
        <f t="shared" si="0"/>
        <v>9</v>
      </c>
    </row>
    <row r="18" spans="1:11" ht="13.5" customHeight="1">
      <c r="A18" s="58">
        <v>13</v>
      </c>
      <c r="B18" s="2" t="s">
        <v>147</v>
      </c>
      <c r="C18" s="3" t="s">
        <v>148</v>
      </c>
      <c r="D18" s="59" t="s">
        <v>61</v>
      </c>
      <c r="E18" s="19"/>
      <c r="F18" s="19">
        <v>6</v>
      </c>
      <c r="G18" s="19"/>
      <c r="H18" s="54"/>
      <c r="I18" s="19">
        <v>0</v>
      </c>
      <c r="J18" s="19"/>
      <c r="K18" s="14">
        <f t="shared" si="0"/>
        <v>6</v>
      </c>
    </row>
    <row r="19" spans="1:11" ht="14.25" customHeight="1">
      <c r="A19" s="58">
        <v>14</v>
      </c>
      <c r="B19" s="2" t="s">
        <v>156</v>
      </c>
      <c r="C19" s="3" t="s">
        <v>157</v>
      </c>
      <c r="D19" s="28" t="s">
        <v>66</v>
      </c>
      <c r="E19" s="19">
        <v>2</v>
      </c>
      <c r="F19" s="19"/>
      <c r="G19" s="19">
        <v>2</v>
      </c>
      <c r="H19" s="54"/>
      <c r="I19" s="19">
        <v>0</v>
      </c>
      <c r="J19" s="19"/>
      <c r="K19" s="14">
        <f t="shared" si="0"/>
        <v>4</v>
      </c>
    </row>
    <row r="20" spans="1:11" ht="14.25" customHeight="1">
      <c r="A20" s="58">
        <v>15</v>
      </c>
      <c r="B20" s="2" t="s">
        <v>158</v>
      </c>
      <c r="C20" s="3" t="s">
        <v>32</v>
      </c>
      <c r="D20" s="59" t="s">
        <v>60</v>
      </c>
      <c r="E20" s="19">
        <v>1</v>
      </c>
      <c r="F20" s="19">
        <v>1</v>
      </c>
      <c r="G20" s="19"/>
      <c r="H20" s="54"/>
      <c r="I20" s="19">
        <v>0</v>
      </c>
      <c r="J20" s="19"/>
      <c r="K20" s="14">
        <f t="shared" si="0"/>
        <v>2</v>
      </c>
    </row>
    <row r="21" spans="1:11" ht="14.25" customHeight="1">
      <c r="A21" s="58">
        <v>16</v>
      </c>
      <c r="B21" s="2" t="s">
        <v>143</v>
      </c>
      <c r="C21" s="3" t="s">
        <v>79</v>
      </c>
      <c r="D21" s="28" t="s">
        <v>61</v>
      </c>
      <c r="E21" s="19"/>
      <c r="F21" s="19">
        <v>2</v>
      </c>
      <c r="G21" s="19"/>
      <c r="H21" s="54"/>
      <c r="I21" s="19">
        <v>0</v>
      </c>
      <c r="J21" s="19"/>
      <c r="K21" s="14">
        <f t="shared" si="0"/>
        <v>2</v>
      </c>
    </row>
    <row r="22" spans="1:11" ht="14.25" customHeight="1">
      <c r="A22" s="58">
        <v>17</v>
      </c>
      <c r="B22" s="2" t="s">
        <v>175</v>
      </c>
      <c r="C22" s="3" t="s">
        <v>176</v>
      </c>
      <c r="D22" s="28" t="s">
        <v>59</v>
      </c>
      <c r="E22" s="19"/>
      <c r="F22" s="19"/>
      <c r="G22" s="19"/>
      <c r="H22" s="54">
        <v>1</v>
      </c>
      <c r="I22" s="19">
        <v>0</v>
      </c>
      <c r="J22" s="19"/>
      <c r="K22" s="14">
        <f t="shared" si="0"/>
        <v>1</v>
      </c>
    </row>
    <row r="23" spans="1:11" ht="14.25" hidden="1">
      <c r="A23" s="39">
        <v>14</v>
      </c>
      <c r="B23" s="40" t="s">
        <v>15</v>
      </c>
      <c r="C23" s="41" t="s">
        <v>19</v>
      </c>
      <c r="D23" s="42" t="s">
        <v>59</v>
      </c>
      <c r="E23" s="43">
        <v>0</v>
      </c>
      <c r="F23" s="43">
        <v>20</v>
      </c>
      <c r="G23" s="43">
        <v>0</v>
      </c>
      <c r="H23" s="44">
        <v>0</v>
      </c>
      <c r="I23" s="43">
        <v>0</v>
      </c>
      <c r="J23" s="43">
        <v>0</v>
      </c>
      <c r="K23" s="43">
        <v>20</v>
      </c>
    </row>
    <row r="24" spans="1:11" ht="14.25" hidden="1">
      <c r="A24" s="37">
        <v>15</v>
      </c>
      <c r="B24" s="31" t="s">
        <v>18</v>
      </c>
      <c r="C24" s="32" t="s">
        <v>33</v>
      </c>
      <c r="D24" s="33" t="s">
        <v>58</v>
      </c>
      <c r="E24" s="34">
        <v>3</v>
      </c>
      <c r="F24" s="34">
        <v>0</v>
      </c>
      <c r="G24" s="34">
        <v>0</v>
      </c>
      <c r="H24" s="38">
        <v>13</v>
      </c>
      <c r="I24" s="34">
        <v>0</v>
      </c>
      <c r="J24" s="34">
        <v>0</v>
      </c>
      <c r="K24" s="34">
        <v>16</v>
      </c>
    </row>
    <row r="25" spans="1:11" ht="14.25" hidden="1">
      <c r="A25" s="37">
        <v>16</v>
      </c>
      <c r="B25" s="31" t="s">
        <v>20</v>
      </c>
      <c r="C25" s="32" t="s">
        <v>21</v>
      </c>
      <c r="D25" s="33" t="s">
        <v>62</v>
      </c>
      <c r="E25" s="34">
        <v>0</v>
      </c>
      <c r="F25" s="34">
        <v>13</v>
      </c>
      <c r="G25" s="34">
        <v>0</v>
      </c>
      <c r="H25" s="38">
        <v>0</v>
      </c>
      <c r="I25" s="34">
        <v>0</v>
      </c>
      <c r="J25" s="34">
        <v>0</v>
      </c>
      <c r="K25" s="34">
        <v>13</v>
      </c>
    </row>
    <row r="26" spans="1:11" ht="14.25" hidden="1">
      <c r="A26" s="37">
        <v>17</v>
      </c>
      <c r="B26" s="31" t="s">
        <v>52</v>
      </c>
      <c r="C26" s="32" t="s">
        <v>53</v>
      </c>
      <c r="D26" s="33" t="s">
        <v>58</v>
      </c>
      <c r="E26" s="34">
        <v>2</v>
      </c>
      <c r="F26" s="34">
        <v>0</v>
      </c>
      <c r="G26" s="34">
        <v>0</v>
      </c>
      <c r="H26" s="38">
        <v>8</v>
      </c>
      <c r="I26" s="34">
        <v>0</v>
      </c>
      <c r="J26" s="34">
        <v>0</v>
      </c>
      <c r="K26" s="34">
        <v>10</v>
      </c>
    </row>
    <row r="27" spans="1:11" ht="14.25" hidden="1">
      <c r="A27" s="37">
        <v>18</v>
      </c>
      <c r="B27" s="31" t="s">
        <v>28</v>
      </c>
      <c r="C27" s="32" t="s">
        <v>29</v>
      </c>
      <c r="D27" s="33" t="s">
        <v>61</v>
      </c>
      <c r="E27" s="34">
        <v>6</v>
      </c>
      <c r="F27" s="34">
        <v>3</v>
      </c>
      <c r="G27" s="34">
        <v>0</v>
      </c>
      <c r="H27" s="38">
        <v>0</v>
      </c>
      <c r="I27" s="34">
        <v>0</v>
      </c>
      <c r="J27" s="34">
        <v>0</v>
      </c>
      <c r="K27" s="34">
        <v>9</v>
      </c>
    </row>
    <row r="28" spans="1:11" ht="14.25" hidden="1">
      <c r="A28" s="37">
        <v>19</v>
      </c>
      <c r="B28" s="31" t="s">
        <v>54</v>
      </c>
      <c r="C28" s="32" t="s">
        <v>55</v>
      </c>
      <c r="D28" s="33" t="s">
        <v>62</v>
      </c>
      <c r="E28" s="34">
        <v>0</v>
      </c>
      <c r="F28" s="34">
        <v>0</v>
      </c>
      <c r="G28" s="34">
        <v>0</v>
      </c>
      <c r="H28" s="38">
        <v>6</v>
      </c>
      <c r="I28" s="34">
        <v>0</v>
      </c>
      <c r="J28" s="34">
        <v>0</v>
      </c>
      <c r="K28" s="34">
        <v>6</v>
      </c>
    </row>
    <row r="29" spans="1:11" ht="14.25" hidden="1">
      <c r="A29" s="37">
        <v>20</v>
      </c>
      <c r="B29" s="31" t="s">
        <v>4</v>
      </c>
      <c r="C29" s="32" t="s">
        <v>32</v>
      </c>
      <c r="D29" s="33" t="s">
        <v>61</v>
      </c>
      <c r="E29" s="34">
        <v>0</v>
      </c>
      <c r="F29" s="34">
        <v>1</v>
      </c>
      <c r="G29" s="34">
        <v>0</v>
      </c>
      <c r="H29" s="38">
        <v>3</v>
      </c>
      <c r="I29" s="34">
        <v>0</v>
      </c>
      <c r="J29" s="34">
        <v>0</v>
      </c>
      <c r="K29" s="34">
        <v>4</v>
      </c>
    </row>
    <row r="30" spans="1:11" ht="14.25" hidden="1">
      <c r="A30" s="37">
        <v>21</v>
      </c>
      <c r="B30" s="31" t="s">
        <v>31</v>
      </c>
      <c r="C30" s="32" t="s">
        <v>23</v>
      </c>
      <c r="D30" s="33" t="s">
        <v>62</v>
      </c>
      <c r="E30" s="34">
        <v>0</v>
      </c>
      <c r="F30" s="34">
        <v>4</v>
      </c>
      <c r="G30" s="34">
        <v>0</v>
      </c>
      <c r="H30" s="38">
        <v>0</v>
      </c>
      <c r="I30" s="34">
        <v>0</v>
      </c>
      <c r="J30" s="34">
        <v>0</v>
      </c>
      <c r="K30" s="34">
        <v>4</v>
      </c>
    </row>
    <row r="31" spans="1:11" ht="14.25" hidden="1">
      <c r="A31" s="37">
        <v>22</v>
      </c>
      <c r="B31" s="31" t="s">
        <v>76</v>
      </c>
      <c r="C31" s="32" t="s">
        <v>77</v>
      </c>
      <c r="D31" s="33" t="s">
        <v>66</v>
      </c>
      <c r="E31" s="34">
        <v>0</v>
      </c>
      <c r="F31" s="34">
        <v>0</v>
      </c>
      <c r="G31" s="34">
        <v>0</v>
      </c>
      <c r="H31" s="38">
        <v>0</v>
      </c>
      <c r="I31" s="34">
        <v>3</v>
      </c>
      <c r="J31" s="34">
        <v>0</v>
      </c>
      <c r="K31" s="34">
        <v>3</v>
      </c>
    </row>
    <row r="32" spans="1:11" ht="14.25" hidden="1">
      <c r="A32" s="37">
        <v>23</v>
      </c>
      <c r="B32" s="31" t="s">
        <v>26</v>
      </c>
      <c r="C32" s="32" t="s">
        <v>32</v>
      </c>
      <c r="D32" s="33" t="s">
        <v>61</v>
      </c>
      <c r="E32" s="34">
        <v>0</v>
      </c>
      <c r="F32" s="34">
        <v>0</v>
      </c>
      <c r="G32" s="34">
        <v>0</v>
      </c>
      <c r="H32" s="38">
        <v>2</v>
      </c>
      <c r="I32" s="34">
        <v>0</v>
      </c>
      <c r="J32" s="34">
        <v>0</v>
      </c>
      <c r="K32" s="34">
        <v>2</v>
      </c>
    </row>
    <row r="33" spans="1:11" ht="14.25" hidden="1">
      <c r="A33" s="37">
        <v>24</v>
      </c>
      <c r="B33" s="31" t="s">
        <v>16</v>
      </c>
      <c r="C33" s="32" t="s">
        <v>75</v>
      </c>
      <c r="D33" s="33" t="s">
        <v>58</v>
      </c>
      <c r="E33" s="34">
        <v>0</v>
      </c>
      <c r="F33" s="34">
        <v>0</v>
      </c>
      <c r="G33" s="34">
        <v>0</v>
      </c>
      <c r="H33" s="38">
        <v>0</v>
      </c>
      <c r="I33" s="34">
        <v>2</v>
      </c>
      <c r="J33" s="34">
        <v>0</v>
      </c>
      <c r="K33" s="34">
        <v>2</v>
      </c>
    </row>
    <row r="34" spans="1:11" ht="14.25" hidden="1">
      <c r="A34" s="37">
        <v>25</v>
      </c>
      <c r="B34" s="31" t="s">
        <v>69</v>
      </c>
      <c r="C34" s="32" t="s">
        <v>25</v>
      </c>
      <c r="D34" s="33" t="s">
        <v>62</v>
      </c>
      <c r="E34" s="34">
        <v>0</v>
      </c>
      <c r="F34" s="34">
        <v>0</v>
      </c>
      <c r="G34" s="34">
        <v>0</v>
      </c>
      <c r="H34" s="38">
        <v>1</v>
      </c>
      <c r="I34" s="34">
        <v>0</v>
      </c>
      <c r="J34" s="34">
        <v>0</v>
      </c>
      <c r="K34" s="34">
        <v>1</v>
      </c>
    </row>
    <row r="35" spans="1:11" ht="14.25" hidden="1">
      <c r="A35" s="37">
        <v>26</v>
      </c>
      <c r="B35" s="31" t="s">
        <v>78</v>
      </c>
      <c r="C35" s="32" t="s">
        <v>32</v>
      </c>
      <c r="D35" s="33" t="s">
        <v>66</v>
      </c>
      <c r="E35" s="34">
        <v>0</v>
      </c>
      <c r="F35" s="34">
        <v>0</v>
      </c>
      <c r="G35" s="34">
        <v>0</v>
      </c>
      <c r="H35" s="38">
        <v>0</v>
      </c>
      <c r="I35" s="34">
        <v>1</v>
      </c>
      <c r="J35" s="34">
        <v>0</v>
      </c>
      <c r="K35" s="34">
        <v>1</v>
      </c>
    </row>
    <row r="36" ht="14.25" hidden="1">
      <c r="A36" s="30"/>
    </row>
    <row r="37" spans="1:2" s="22" customFormat="1" ht="14.25" hidden="1">
      <c r="A37" s="35" t="s">
        <v>83</v>
      </c>
      <c r="B37" s="36" t="s">
        <v>84</v>
      </c>
    </row>
    <row r="38" spans="1:2" s="22" customFormat="1" ht="14.25" hidden="1">
      <c r="A38" s="21"/>
      <c r="B38" s="21"/>
    </row>
    <row r="39" s="22" customFormat="1" ht="14.25">
      <c r="B39" s="23"/>
    </row>
    <row r="40" spans="1:2" ht="14.25">
      <c r="A40" s="35"/>
      <c r="B40" s="45"/>
    </row>
    <row r="45" ht="14.25" hidden="1"/>
    <row r="46" spans="2:11" ht="15" hidden="1">
      <c r="B46" s="60" t="s">
        <v>61</v>
      </c>
      <c r="C46" s="1"/>
      <c r="E46" s="61">
        <f>E7+E8+E11</f>
        <v>43</v>
      </c>
      <c r="F46" s="61">
        <f>F7+F8+F10+F11+F13+F15+F9</f>
        <v>37</v>
      </c>
      <c r="G46" s="61">
        <v>16</v>
      </c>
      <c r="H46" s="61">
        <f>H7+H8+H9+H10</f>
        <v>43</v>
      </c>
      <c r="I46" s="61">
        <f>I7+I8+I10+I9</f>
        <v>0</v>
      </c>
      <c r="J46" s="61">
        <f>J8+J7+J9+J11+J13</f>
        <v>54</v>
      </c>
      <c r="K46" s="62">
        <f>SUM(E46:J46)</f>
        <v>193</v>
      </c>
    </row>
    <row r="47" spans="2:11" ht="15" hidden="1">
      <c r="B47" s="60" t="s">
        <v>60</v>
      </c>
      <c r="C47" s="1"/>
      <c r="E47" s="61">
        <f>E17</f>
        <v>3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2">
        <f aca="true" t="shared" si="1" ref="K47:K54">SUM(E47:J47)</f>
        <v>3</v>
      </c>
    </row>
    <row r="48" spans="2:11" ht="15" hidden="1">
      <c r="B48" s="60" t="s">
        <v>57</v>
      </c>
      <c r="C48" s="1"/>
      <c r="E48" s="61">
        <f>E6</f>
        <v>0</v>
      </c>
      <c r="F48" s="61">
        <f>F6</f>
        <v>20</v>
      </c>
      <c r="G48" s="61">
        <v>0</v>
      </c>
      <c r="H48" s="61" t="e">
        <f>#REF!+H21+H6</f>
        <v>#REF!</v>
      </c>
      <c r="I48" s="61" t="e">
        <f>#REF!+I21+I6</f>
        <v>#REF!</v>
      </c>
      <c r="J48" s="61">
        <v>4</v>
      </c>
      <c r="K48" s="62" t="e">
        <f t="shared" si="1"/>
        <v>#REF!</v>
      </c>
    </row>
    <row r="49" spans="2:11" ht="15" hidden="1">
      <c r="B49" s="60" t="s">
        <v>67</v>
      </c>
      <c r="C49" s="1"/>
      <c r="E49" s="61">
        <v>0</v>
      </c>
      <c r="F49" s="61">
        <v>0</v>
      </c>
      <c r="G49" s="61">
        <v>0</v>
      </c>
      <c r="H49" s="22">
        <v>6</v>
      </c>
      <c r="I49" s="61">
        <v>4</v>
      </c>
      <c r="J49" s="61">
        <v>0</v>
      </c>
      <c r="K49" s="62">
        <f t="shared" si="1"/>
        <v>10</v>
      </c>
    </row>
    <row r="50" spans="2:11" ht="15" hidden="1">
      <c r="B50" s="60" t="s">
        <v>59</v>
      </c>
      <c r="C50" s="1"/>
      <c r="E50" s="61">
        <v>8</v>
      </c>
      <c r="F50" s="61">
        <f>F22+F20</f>
        <v>1</v>
      </c>
      <c r="G50" s="61">
        <v>0</v>
      </c>
      <c r="H50" s="61">
        <f>H20</f>
        <v>0</v>
      </c>
      <c r="I50" s="61">
        <f>I20</f>
        <v>0</v>
      </c>
      <c r="J50" s="61">
        <v>0</v>
      </c>
      <c r="K50" s="62">
        <f t="shared" si="1"/>
        <v>9</v>
      </c>
    </row>
    <row r="51" spans="2:11" ht="15" hidden="1">
      <c r="B51" s="60" t="s">
        <v>63</v>
      </c>
      <c r="C51" s="1"/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2">
        <f t="shared" si="1"/>
        <v>0</v>
      </c>
    </row>
    <row r="52" spans="2:11" ht="15" hidden="1">
      <c r="B52" s="60" t="s">
        <v>66</v>
      </c>
      <c r="C52" s="1"/>
      <c r="E52" s="61">
        <v>0</v>
      </c>
      <c r="F52" s="61">
        <v>0</v>
      </c>
      <c r="G52" s="61">
        <v>33</v>
      </c>
      <c r="H52" s="61">
        <v>0</v>
      </c>
      <c r="I52" s="61">
        <v>0</v>
      </c>
      <c r="J52" s="61">
        <v>0</v>
      </c>
      <c r="K52" s="62">
        <f t="shared" si="1"/>
        <v>33</v>
      </c>
    </row>
    <row r="53" spans="2:11" ht="15" hidden="1">
      <c r="B53" s="63" t="s">
        <v>58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2</v>
      </c>
      <c r="K53" s="62">
        <f t="shared" si="1"/>
        <v>2</v>
      </c>
    </row>
    <row r="54" spans="2:11" ht="15" hidden="1">
      <c r="B54" s="63" t="s">
        <v>64</v>
      </c>
      <c r="E54" s="61">
        <v>0</v>
      </c>
      <c r="F54" s="61">
        <v>0</v>
      </c>
      <c r="G54" s="61">
        <v>0</v>
      </c>
      <c r="H54" s="61">
        <v>0</v>
      </c>
      <c r="I54" s="61">
        <v>20</v>
      </c>
      <c r="J54" s="61">
        <v>2</v>
      </c>
      <c r="K54" s="62">
        <f t="shared" si="1"/>
        <v>22</v>
      </c>
    </row>
    <row r="55" ht="14.25" hidden="1"/>
    <row r="56" spans="4:9" ht="15" hidden="1">
      <c r="D56" t="s">
        <v>111</v>
      </c>
      <c r="E56" s="65">
        <f>SUM(E46:E54)</f>
        <v>54</v>
      </c>
      <c r="F56" s="65">
        <f>SUM(F46:F54)</f>
        <v>58</v>
      </c>
      <c r="G56" s="65">
        <f>SUM(G46:G54)</f>
        <v>49</v>
      </c>
      <c r="H56" s="65" t="e">
        <f>SUM(H46:H54)</f>
        <v>#REF!</v>
      </c>
      <c r="I56" s="65" t="e">
        <f>SUM(I46:I54)</f>
        <v>#REF!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6">
      <selection activeCell="N1" sqref="N1:T16384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.8984375" style="0" customWidth="1"/>
    <col min="4" max="4" width="16.09765625" style="0" bestFit="1" customWidth="1"/>
    <col min="5" max="5" width="9.09765625" style="0" bestFit="1" customWidth="1"/>
    <col min="6" max="6" width="8.59765625" style="0" bestFit="1" customWidth="1"/>
    <col min="7" max="7" width="6.3984375" style="0" customWidth="1"/>
    <col min="8" max="8" width="8.09765625" style="0" bestFit="1" customWidth="1"/>
    <col min="9" max="9" width="5.59765625" style="0" bestFit="1" customWidth="1"/>
    <col min="10" max="10" width="13.09765625" style="0" bestFit="1" customWidth="1"/>
    <col min="11" max="11" width="9.19921875" style="0" bestFit="1" customWidth="1"/>
    <col min="12" max="13" width="0" style="0" hidden="1" customWidth="1"/>
  </cols>
  <sheetData>
    <row r="1" spans="1:11" ht="15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thickBot="1">
      <c r="A3" s="131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55.5" customHeight="1" thickBot="1">
      <c r="A4" s="128" t="s">
        <v>0</v>
      </c>
      <c r="B4" s="128" t="s">
        <v>1</v>
      </c>
      <c r="C4" s="128" t="s">
        <v>11</v>
      </c>
      <c r="D4" s="128" t="s">
        <v>56</v>
      </c>
      <c r="E4" s="7" t="s">
        <v>45</v>
      </c>
      <c r="F4" s="7" t="s">
        <v>152</v>
      </c>
      <c r="G4" s="80" t="s">
        <v>38</v>
      </c>
      <c r="H4" s="9" t="s">
        <v>97</v>
      </c>
      <c r="I4" s="8" t="s">
        <v>39</v>
      </c>
      <c r="J4" s="9" t="s">
        <v>49</v>
      </c>
      <c r="K4" s="132" t="s">
        <v>35</v>
      </c>
    </row>
    <row r="5" spans="1:11" ht="15" thickBot="1">
      <c r="A5" s="129"/>
      <c r="B5" s="129"/>
      <c r="C5" s="129"/>
      <c r="D5" s="129"/>
      <c r="E5" s="10" t="s">
        <v>43</v>
      </c>
      <c r="F5" s="10" t="s">
        <v>44</v>
      </c>
      <c r="G5" s="11" t="s">
        <v>50</v>
      </c>
      <c r="H5" s="12" t="s">
        <v>46</v>
      </c>
      <c r="I5" s="12" t="s">
        <v>47</v>
      </c>
      <c r="J5" s="13" t="s">
        <v>48</v>
      </c>
      <c r="K5" s="136"/>
    </row>
    <row r="6" spans="1:17" ht="15" customHeight="1">
      <c r="A6" s="86">
        <v>1</v>
      </c>
      <c r="B6" s="87" t="s">
        <v>30</v>
      </c>
      <c r="C6" s="86" t="s">
        <v>3</v>
      </c>
      <c r="D6" s="88" t="s">
        <v>57</v>
      </c>
      <c r="E6" s="89">
        <v>20</v>
      </c>
      <c r="F6" s="90">
        <v>20</v>
      </c>
      <c r="G6" s="89"/>
      <c r="H6" s="90"/>
      <c r="I6" s="89">
        <v>0</v>
      </c>
      <c r="J6" s="90">
        <v>30</v>
      </c>
      <c r="K6" s="89">
        <f aca="true" t="shared" si="0" ref="K6:K25">SUM(E6:J6)</f>
        <v>70</v>
      </c>
      <c r="L6" s="61">
        <f>E6+E8+E10+E11+E13</f>
        <v>45</v>
      </c>
      <c r="M6" s="61">
        <f>F6+F8+F10+F17</f>
        <v>23</v>
      </c>
      <c r="N6" s="61"/>
      <c r="O6" s="61"/>
      <c r="P6" s="61"/>
      <c r="Q6" s="61"/>
    </row>
    <row r="7" spans="1:14" ht="15" customHeight="1">
      <c r="A7" s="91">
        <v>2</v>
      </c>
      <c r="B7" s="92" t="s">
        <v>113</v>
      </c>
      <c r="C7" s="93" t="s">
        <v>7</v>
      </c>
      <c r="D7" s="94" t="s">
        <v>57</v>
      </c>
      <c r="E7" s="95"/>
      <c r="F7" s="96"/>
      <c r="G7" s="95">
        <v>20</v>
      </c>
      <c r="H7" s="96">
        <v>16</v>
      </c>
      <c r="I7" s="95">
        <v>0</v>
      </c>
      <c r="J7" s="96">
        <v>17</v>
      </c>
      <c r="K7" s="95">
        <f t="shared" si="0"/>
        <v>53</v>
      </c>
      <c r="L7" s="61">
        <f>E7</f>
        <v>0</v>
      </c>
      <c r="M7" s="61">
        <f>F7+F12+F15+F18</f>
        <v>8</v>
      </c>
      <c r="N7" s="61"/>
    </row>
    <row r="8" spans="1:14" ht="14.25">
      <c r="A8" s="97">
        <v>3</v>
      </c>
      <c r="B8" s="98" t="s">
        <v>120</v>
      </c>
      <c r="C8" s="97" t="s">
        <v>5</v>
      </c>
      <c r="D8" s="99" t="s">
        <v>61</v>
      </c>
      <c r="E8" s="100">
        <v>8</v>
      </c>
      <c r="F8" s="101"/>
      <c r="G8" s="100">
        <v>16</v>
      </c>
      <c r="H8" s="101"/>
      <c r="I8" s="100">
        <v>0</v>
      </c>
      <c r="J8" s="101">
        <v>20</v>
      </c>
      <c r="K8" s="100">
        <f t="shared" si="0"/>
        <v>44</v>
      </c>
      <c r="N8" s="61"/>
    </row>
    <row r="9" spans="1:17" ht="14.25">
      <c r="A9" s="6">
        <v>4</v>
      </c>
      <c r="B9" s="48" t="s">
        <v>72</v>
      </c>
      <c r="C9" s="49" t="s">
        <v>2</v>
      </c>
      <c r="D9" s="76" t="s">
        <v>57</v>
      </c>
      <c r="E9" s="14"/>
      <c r="F9" s="16">
        <v>16</v>
      </c>
      <c r="G9" s="14"/>
      <c r="H9" s="16">
        <v>20</v>
      </c>
      <c r="I9" s="14">
        <v>0</v>
      </c>
      <c r="J9" s="16"/>
      <c r="K9" s="14">
        <f t="shared" si="0"/>
        <v>36</v>
      </c>
      <c r="L9" s="61">
        <f>E9+E16</f>
        <v>0</v>
      </c>
      <c r="N9" s="61"/>
      <c r="O9" s="61"/>
      <c r="P9" s="61"/>
      <c r="Q9" s="61"/>
    </row>
    <row r="10" spans="1:16" ht="14.25">
      <c r="A10" s="6">
        <v>5</v>
      </c>
      <c r="B10" s="48" t="s">
        <v>141</v>
      </c>
      <c r="C10" s="49" t="s">
        <v>3</v>
      </c>
      <c r="D10" s="77" t="s">
        <v>58</v>
      </c>
      <c r="E10" s="14">
        <v>4</v>
      </c>
      <c r="F10" s="16">
        <v>3</v>
      </c>
      <c r="G10" s="14">
        <v>8</v>
      </c>
      <c r="H10" s="16">
        <v>13</v>
      </c>
      <c r="I10" s="14">
        <v>0</v>
      </c>
      <c r="J10" s="16">
        <v>6</v>
      </c>
      <c r="K10" s="14">
        <f t="shared" si="0"/>
        <v>34</v>
      </c>
      <c r="N10" s="61"/>
      <c r="O10" s="61"/>
      <c r="P10" s="61"/>
    </row>
    <row r="11" spans="1:16" ht="14.25">
      <c r="A11" s="6">
        <v>6</v>
      </c>
      <c r="B11" s="48" t="s">
        <v>102</v>
      </c>
      <c r="C11" s="49" t="s">
        <v>103</v>
      </c>
      <c r="D11" s="76" t="s">
        <v>58</v>
      </c>
      <c r="E11" s="14"/>
      <c r="F11" s="16">
        <v>10</v>
      </c>
      <c r="G11" s="14">
        <v>4</v>
      </c>
      <c r="H11" s="16">
        <v>10</v>
      </c>
      <c r="I11" s="14">
        <v>0</v>
      </c>
      <c r="J11" s="16">
        <v>10</v>
      </c>
      <c r="K11" s="14">
        <f t="shared" si="0"/>
        <v>34</v>
      </c>
      <c r="N11" s="61"/>
      <c r="O11" s="61"/>
      <c r="P11" s="61"/>
    </row>
    <row r="12" spans="1:11" ht="14.25">
      <c r="A12" s="6">
        <v>7</v>
      </c>
      <c r="B12" s="48" t="s">
        <v>138</v>
      </c>
      <c r="C12" s="49" t="s">
        <v>7</v>
      </c>
      <c r="D12" s="76" t="s">
        <v>60</v>
      </c>
      <c r="E12" s="14">
        <v>16</v>
      </c>
      <c r="F12" s="16"/>
      <c r="G12" s="14">
        <v>10</v>
      </c>
      <c r="H12" s="16"/>
      <c r="I12" s="14">
        <v>0</v>
      </c>
      <c r="J12" s="16"/>
      <c r="K12" s="14">
        <f t="shared" si="0"/>
        <v>26</v>
      </c>
    </row>
    <row r="13" spans="1:17" ht="14.25">
      <c r="A13" s="6">
        <v>8</v>
      </c>
      <c r="B13" s="48" t="s">
        <v>86</v>
      </c>
      <c r="C13" s="49" t="s">
        <v>71</v>
      </c>
      <c r="D13" s="76" t="s">
        <v>61</v>
      </c>
      <c r="E13" s="14">
        <v>13</v>
      </c>
      <c r="F13" s="16"/>
      <c r="G13" s="14"/>
      <c r="H13" s="16">
        <v>8</v>
      </c>
      <c r="I13" s="14">
        <v>0</v>
      </c>
      <c r="J13" s="16">
        <v>3</v>
      </c>
      <c r="K13" s="14">
        <f t="shared" si="0"/>
        <v>24</v>
      </c>
      <c r="Q13" s="61"/>
    </row>
    <row r="14" spans="1:13" ht="14.25">
      <c r="A14" s="6">
        <v>9</v>
      </c>
      <c r="B14" s="48" t="s">
        <v>85</v>
      </c>
      <c r="C14" s="49" t="s">
        <v>5</v>
      </c>
      <c r="D14" s="76" t="s">
        <v>60</v>
      </c>
      <c r="E14" s="14">
        <v>10</v>
      </c>
      <c r="F14" s="16">
        <v>6</v>
      </c>
      <c r="G14" s="14"/>
      <c r="H14" s="16"/>
      <c r="I14" s="14">
        <v>0</v>
      </c>
      <c r="J14" s="16">
        <v>8</v>
      </c>
      <c r="K14" s="14">
        <f t="shared" si="0"/>
        <v>24</v>
      </c>
      <c r="M14" s="61">
        <f>F14</f>
        <v>6</v>
      </c>
    </row>
    <row r="15" spans="1:11" ht="14.25">
      <c r="A15" s="6">
        <v>10</v>
      </c>
      <c r="B15" s="48" t="s">
        <v>139</v>
      </c>
      <c r="C15" s="49" t="s">
        <v>8</v>
      </c>
      <c r="D15" s="76" t="s">
        <v>61</v>
      </c>
      <c r="E15" s="14">
        <v>6</v>
      </c>
      <c r="F15" s="16">
        <v>8</v>
      </c>
      <c r="G15" s="14">
        <v>3</v>
      </c>
      <c r="H15" s="16"/>
      <c r="I15" s="14">
        <v>0</v>
      </c>
      <c r="J15" s="16">
        <v>4</v>
      </c>
      <c r="K15" s="14">
        <f t="shared" si="0"/>
        <v>21</v>
      </c>
    </row>
    <row r="16" spans="1:11" ht="14.25">
      <c r="A16" s="6">
        <v>11</v>
      </c>
      <c r="B16" s="48" t="s">
        <v>114</v>
      </c>
      <c r="C16" s="49" t="s">
        <v>7</v>
      </c>
      <c r="D16" s="76" t="s">
        <v>59</v>
      </c>
      <c r="E16" s="14"/>
      <c r="F16" s="16">
        <v>13</v>
      </c>
      <c r="G16" s="14"/>
      <c r="H16" s="16"/>
      <c r="I16" s="14">
        <v>0</v>
      </c>
      <c r="J16" s="16"/>
      <c r="K16" s="14">
        <f t="shared" si="0"/>
        <v>13</v>
      </c>
    </row>
    <row r="17" spans="1:11" ht="14.25">
      <c r="A17" s="6">
        <v>12</v>
      </c>
      <c r="B17" s="48" t="s">
        <v>40</v>
      </c>
      <c r="C17" s="49" t="s">
        <v>41</v>
      </c>
      <c r="D17" s="76" t="s">
        <v>57</v>
      </c>
      <c r="E17" s="14"/>
      <c r="F17" s="16"/>
      <c r="G17" s="14">
        <v>13</v>
      </c>
      <c r="H17" s="16"/>
      <c r="I17" s="14">
        <v>0</v>
      </c>
      <c r="J17" s="16"/>
      <c r="K17" s="14">
        <f t="shared" si="0"/>
        <v>13</v>
      </c>
    </row>
    <row r="18" spans="1:14" ht="14.25">
      <c r="A18" s="6">
        <v>13</v>
      </c>
      <c r="B18" s="4" t="s">
        <v>68</v>
      </c>
      <c r="C18" s="6" t="s">
        <v>41</v>
      </c>
      <c r="D18" s="77" t="s">
        <v>60</v>
      </c>
      <c r="E18" s="14"/>
      <c r="F18" s="16"/>
      <c r="G18" s="14"/>
      <c r="H18" s="16"/>
      <c r="I18" s="14">
        <v>0</v>
      </c>
      <c r="J18" s="16">
        <v>13</v>
      </c>
      <c r="K18" s="14">
        <f t="shared" si="0"/>
        <v>13</v>
      </c>
      <c r="N18" s="61"/>
    </row>
    <row r="19" spans="1:12" ht="14.25">
      <c r="A19" s="6">
        <v>14</v>
      </c>
      <c r="B19" s="48" t="s">
        <v>121</v>
      </c>
      <c r="C19" s="49" t="s">
        <v>122</v>
      </c>
      <c r="D19" s="76" t="s">
        <v>61</v>
      </c>
      <c r="E19" s="14"/>
      <c r="F19" s="16">
        <v>4</v>
      </c>
      <c r="G19" s="14">
        <v>6</v>
      </c>
      <c r="H19" s="16">
        <v>2</v>
      </c>
      <c r="I19" s="14">
        <v>0</v>
      </c>
      <c r="J19" s="16"/>
      <c r="K19" s="14">
        <f t="shared" si="0"/>
        <v>12</v>
      </c>
      <c r="L19">
        <v>3</v>
      </c>
    </row>
    <row r="20" spans="1:14" ht="14.25">
      <c r="A20" s="6">
        <v>15</v>
      </c>
      <c r="B20" s="48" t="s">
        <v>90</v>
      </c>
      <c r="C20" s="49" t="s">
        <v>13</v>
      </c>
      <c r="D20" s="76" t="s">
        <v>61</v>
      </c>
      <c r="E20" s="14">
        <v>2</v>
      </c>
      <c r="F20" s="16"/>
      <c r="G20" s="14">
        <v>2</v>
      </c>
      <c r="H20" s="16">
        <v>6</v>
      </c>
      <c r="I20" s="14">
        <v>0</v>
      </c>
      <c r="J20" s="16"/>
      <c r="K20" s="14">
        <f t="shared" si="0"/>
        <v>10</v>
      </c>
      <c r="M20">
        <v>1</v>
      </c>
      <c r="N20" s="61"/>
    </row>
    <row r="21" spans="1:11" ht="14.25">
      <c r="A21" s="6">
        <v>16</v>
      </c>
      <c r="B21" s="48" t="s">
        <v>142</v>
      </c>
      <c r="C21" s="49" t="s">
        <v>9</v>
      </c>
      <c r="D21" s="76" t="s">
        <v>60</v>
      </c>
      <c r="E21" s="14">
        <v>3</v>
      </c>
      <c r="F21" s="16">
        <v>2</v>
      </c>
      <c r="G21" s="14"/>
      <c r="H21" s="16"/>
      <c r="I21" s="14">
        <v>0</v>
      </c>
      <c r="J21" s="16"/>
      <c r="K21" s="14">
        <f t="shared" si="0"/>
        <v>5</v>
      </c>
    </row>
    <row r="22" spans="1:14" ht="14.25">
      <c r="A22" s="6">
        <v>17</v>
      </c>
      <c r="B22" s="48" t="s">
        <v>123</v>
      </c>
      <c r="C22" s="49" t="s">
        <v>10</v>
      </c>
      <c r="D22" s="76" t="s">
        <v>66</v>
      </c>
      <c r="E22" s="14">
        <v>1</v>
      </c>
      <c r="F22" s="16">
        <v>1</v>
      </c>
      <c r="G22" s="14">
        <v>1</v>
      </c>
      <c r="H22" s="16"/>
      <c r="I22" s="14">
        <v>0</v>
      </c>
      <c r="J22" s="16">
        <v>2</v>
      </c>
      <c r="K22" s="14">
        <f t="shared" si="0"/>
        <v>5</v>
      </c>
      <c r="N22" s="61"/>
    </row>
    <row r="23" spans="1:11" ht="14.25">
      <c r="A23" s="6">
        <v>18</v>
      </c>
      <c r="B23" s="48" t="s">
        <v>82</v>
      </c>
      <c r="C23" s="49" t="s">
        <v>172</v>
      </c>
      <c r="D23" s="76" t="s">
        <v>57</v>
      </c>
      <c r="E23" s="14"/>
      <c r="F23" s="16"/>
      <c r="G23" s="14"/>
      <c r="H23" s="16">
        <v>4</v>
      </c>
      <c r="I23" s="14">
        <v>0</v>
      </c>
      <c r="J23" s="16"/>
      <c r="K23" s="14">
        <f t="shared" si="0"/>
        <v>4</v>
      </c>
    </row>
    <row r="24" spans="1:11" ht="14.25">
      <c r="A24" s="6">
        <v>19</v>
      </c>
      <c r="B24" s="48" t="s">
        <v>173</v>
      </c>
      <c r="C24" s="49" t="s">
        <v>122</v>
      </c>
      <c r="D24" s="76" t="s">
        <v>57</v>
      </c>
      <c r="E24" s="14"/>
      <c r="F24" s="16"/>
      <c r="G24" s="14"/>
      <c r="H24" s="16">
        <v>3</v>
      </c>
      <c r="I24" s="14">
        <v>0</v>
      </c>
      <c r="J24" s="16"/>
      <c r="K24" s="14">
        <f t="shared" si="0"/>
        <v>3</v>
      </c>
    </row>
    <row r="25" spans="1:11" ht="14.25">
      <c r="A25" s="6">
        <v>20</v>
      </c>
      <c r="B25" s="48" t="s">
        <v>174</v>
      </c>
      <c r="C25" s="49" t="s">
        <v>8</v>
      </c>
      <c r="D25" s="76" t="s">
        <v>57</v>
      </c>
      <c r="E25" s="14"/>
      <c r="F25" s="16"/>
      <c r="G25" s="14"/>
      <c r="H25" s="16">
        <v>1</v>
      </c>
      <c r="I25" s="14">
        <v>0</v>
      </c>
      <c r="J25" s="16"/>
      <c r="K25" s="14">
        <f t="shared" si="0"/>
        <v>1</v>
      </c>
    </row>
    <row r="32" ht="14.25" hidden="1"/>
    <row r="33" ht="14.25" hidden="1"/>
    <row r="34" spans="2:11" ht="14.25" hidden="1">
      <c r="B34" s="22" t="s">
        <v>107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5" hidden="1">
      <c r="B35" s="60" t="s">
        <v>61</v>
      </c>
      <c r="C35" s="1"/>
      <c r="E35" s="61" t="e">
        <f>#REF!+E9+E20</f>
        <v>#REF!</v>
      </c>
      <c r="F35" s="61" t="e">
        <f>#REF!+F9+F16+F20+F23</f>
        <v>#REF!</v>
      </c>
      <c r="G35" s="61" t="e">
        <f>#REF!</f>
        <v>#REF!</v>
      </c>
      <c r="H35" s="61" t="e">
        <f>H9+H20+#REF!</f>
        <v>#REF!</v>
      </c>
      <c r="I35" s="61" t="e">
        <f>I9+I20+#REF!</f>
        <v>#REF!</v>
      </c>
      <c r="J35" s="61" t="e">
        <f>#REF!+#REF!</f>
        <v>#REF!</v>
      </c>
      <c r="K35" s="62" t="e">
        <f>SUM(E35:J35)</f>
        <v>#REF!</v>
      </c>
    </row>
    <row r="36" spans="2:11" ht="15" hidden="1">
      <c r="B36" s="60" t="s">
        <v>60</v>
      </c>
      <c r="C36" s="1"/>
      <c r="E36" s="61">
        <f>E17</f>
        <v>0</v>
      </c>
      <c r="F36" s="61">
        <v>0</v>
      </c>
      <c r="G36" s="61">
        <v>0</v>
      </c>
      <c r="H36" s="61">
        <v>0</v>
      </c>
      <c r="I36" s="61">
        <v>0</v>
      </c>
      <c r="J36" s="61" t="e">
        <f>#REF!+J17</f>
        <v>#REF!</v>
      </c>
      <c r="K36" s="62" t="e">
        <f aca="true" t="shared" si="1" ref="K36:K42">SUM(E36:J36)</f>
        <v>#REF!</v>
      </c>
    </row>
    <row r="37" spans="2:11" ht="15" hidden="1">
      <c r="B37" s="60" t="s">
        <v>57</v>
      </c>
      <c r="C37" s="1"/>
      <c r="E37" s="61">
        <f>E6+E8+E11</f>
        <v>28</v>
      </c>
      <c r="F37" s="61">
        <f>F6+F8+F12+F14</f>
        <v>26</v>
      </c>
      <c r="G37" s="61">
        <f>G6</f>
        <v>0</v>
      </c>
      <c r="H37" s="61">
        <f>H8+H10+H11+H12</f>
        <v>23</v>
      </c>
      <c r="I37" s="61">
        <f>I8+I10+I11+I12+I14</f>
        <v>0</v>
      </c>
      <c r="J37" s="61">
        <f>J8+J14</f>
        <v>28</v>
      </c>
      <c r="K37" s="62">
        <f t="shared" si="1"/>
        <v>105</v>
      </c>
    </row>
    <row r="38" spans="2:11" ht="15" hidden="1">
      <c r="B38" s="60" t="s">
        <v>67</v>
      </c>
      <c r="C38" s="1"/>
      <c r="E38" s="61">
        <v>0</v>
      </c>
      <c r="F38" s="61">
        <v>0</v>
      </c>
      <c r="G38" s="61">
        <v>0</v>
      </c>
      <c r="H38" s="22">
        <v>0</v>
      </c>
      <c r="I38" s="61">
        <v>0</v>
      </c>
      <c r="J38" s="61">
        <v>0</v>
      </c>
      <c r="K38" s="62">
        <f t="shared" si="1"/>
        <v>0</v>
      </c>
    </row>
    <row r="39" spans="2:11" ht="15" hidden="1">
      <c r="B39" s="60" t="s">
        <v>59</v>
      </c>
      <c r="C39" s="1"/>
      <c r="E39" s="61">
        <f>E13</f>
        <v>13</v>
      </c>
      <c r="F39" s="61">
        <v>0</v>
      </c>
      <c r="G39" s="61">
        <v>0</v>
      </c>
      <c r="H39" s="61">
        <v>0</v>
      </c>
      <c r="I39" s="61">
        <v>0</v>
      </c>
      <c r="J39" s="61">
        <v>47</v>
      </c>
      <c r="K39" s="62">
        <f t="shared" si="1"/>
        <v>60</v>
      </c>
    </row>
    <row r="40" spans="2:11" ht="15" hidden="1">
      <c r="B40" s="60" t="s">
        <v>63</v>
      </c>
      <c r="C40" s="1"/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2">
        <f t="shared" si="1"/>
        <v>0</v>
      </c>
    </row>
    <row r="41" spans="2:11" ht="15" hidden="1">
      <c r="B41" s="60" t="s">
        <v>66</v>
      </c>
      <c r="C41" s="1"/>
      <c r="E41" s="61">
        <v>0</v>
      </c>
      <c r="F41" s="61">
        <v>0</v>
      </c>
      <c r="G41" s="61">
        <f>G18+G19</f>
        <v>6</v>
      </c>
      <c r="H41" s="61">
        <v>0</v>
      </c>
      <c r="I41" s="61">
        <v>0</v>
      </c>
      <c r="J41" s="61">
        <v>0</v>
      </c>
      <c r="K41" s="62">
        <f t="shared" si="1"/>
        <v>6</v>
      </c>
    </row>
    <row r="42" spans="2:11" ht="15" hidden="1">
      <c r="B42" s="63" t="s">
        <v>58</v>
      </c>
      <c r="E42" s="61">
        <f>E15</f>
        <v>6</v>
      </c>
      <c r="F42" s="61">
        <f>F15</f>
        <v>8</v>
      </c>
      <c r="G42" s="61">
        <v>0</v>
      </c>
      <c r="H42" s="61">
        <f>H25+H15</f>
        <v>1</v>
      </c>
      <c r="I42" s="61">
        <f>I24+I15</f>
        <v>0</v>
      </c>
      <c r="J42" s="61">
        <v>0</v>
      </c>
      <c r="K42" s="62">
        <f t="shared" si="1"/>
        <v>15</v>
      </c>
    </row>
    <row r="43" ht="14.25" hidden="1"/>
    <row r="44" spans="4:9" ht="15" hidden="1">
      <c r="D44" t="s">
        <v>111</v>
      </c>
      <c r="E44" s="65" t="e">
        <f>SUM(E35:E42)</f>
        <v>#REF!</v>
      </c>
      <c r="F44" s="65" t="e">
        <f>SUM(F35:F42)</f>
        <v>#REF!</v>
      </c>
      <c r="G44" s="65" t="e">
        <f>SUM(G35:G42)</f>
        <v>#REF!</v>
      </c>
      <c r="H44" s="65" t="e">
        <f>SUM(H35:H42)</f>
        <v>#REF!</v>
      </c>
      <c r="I44" s="65" t="e">
        <f>SUM(I35:I42)</f>
        <v>#REF!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3" sqref="A23:IV26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7.5" style="0" bestFit="1" customWidth="1"/>
    <col min="5" max="5" width="9.09765625" style="0" bestFit="1" customWidth="1"/>
    <col min="6" max="6" width="8.59765625" style="0" customWidth="1"/>
    <col min="7" max="7" width="7" style="0" customWidth="1"/>
    <col min="8" max="8" width="8.09765625" style="0" bestFit="1" customWidth="1"/>
    <col min="9" max="9" width="5.59765625" style="0" bestFit="1" customWidth="1"/>
    <col min="10" max="10" width="13.09765625" style="0" customWidth="1"/>
    <col min="11" max="11" width="6.19921875" style="0" bestFit="1" customWidth="1"/>
    <col min="12" max="13" width="0" style="0" hidden="1" customWidth="1"/>
  </cols>
  <sheetData>
    <row r="1" spans="1:11" ht="15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thickBot="1">
      <c r="A3" s="131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54" customHeight="1" thickBot="1">
      <c r="A4" s="128" t="s">
        <v>0</v>
      </c>
      <c r="B4" s="128" t="s">
        <v>1</v>
      </c>
      <c r="C4" s="128" t="s">
        <v>11</v>
      </c>
      <c r="D4" s="128" t="s">
        <v>56</v>
      </c>
      <c r="E4" s="7" t="s">
        <v>45</v>
      </c>
      <c r="F4" s="7" t="s">
        <v>152</v>
      </c>
      <c r="G4" s="80" t="s">
        <v>38</v>
      </c>
      <c r="H4" s="9" t="s">
        <v>97</v>
      </c>
      <c r="I4" s="8" t="s">
        <v>39</v>
      </c>
      <c r="J4" s="9" t="s">
        <v>49</v>
      </c>
      <c r="K4" s="132" t="s">
        <v>35</v>
      </c>
    </row>
    <row r="5" spans="1:11" ht="15" thickBot="1">
      <c r="A5" s="134"/>
      <c r="B5" s="134"/>
      <c r="C5" s="134"/>
      <c r="D5" s="134"/>
      <c r="E5" s="10" t="s">
        <v>43</v>
      </c>
      <c r="F5" s="10" t="s">
        <v>44</v>
      </c>
      <c r="G5" s="11" t="s">
        <v>50</v>
      </c>
      <c r="H5" s="12" t="s">
        <v>46</v>
      </c>
      <c r="I5" s="12" t="s">
        <v>47</v>
      </c>
      <c r="J5" s="13" t="s">
        <v>48</v>
      </c>
      <c r="K5" s="133"/>
    </row>
    <row r="6" spans="1:17" ht="14.25">
      <c r="A6" s="114">
        <v>1</v>
      </c>
      <c r="B6" s="115" t="s">
        <v>72</v>
      </c>
      <c r="C6" s="111" t="s">
        <v>70</v>
      </c>
      <c r="D6" s="116" t="s">
        <v>59</v>
      </c>
      <c r="E6" s="105">
        <v>20</v>
      </c>
      <c r="F6" s="112">
        <v>6</v>
      </c>
      <c r="G6" s="117"/>
      <c r="H6" s="105">
        <v>20</v>
      </c>
      <c r="I6" s="118">
        <v>0</v>
      </c>
      <c r="J6" s="112">
        <v>30</v>
      </c>
      <c r="K6" s="105">
        <f aca="true" t="shared" si="0" ref="K6:K22">SUM(E6:J6)</f>
        <v>76</v>
      </c>
      <c r="L6" s="61">
        <f>E6+E10+E15</f>
        <v>26</v>
      </c>
      <c r="M6" s="61">
        <f>F6+F10+F15</f>
        <v>16</v>
      </c>
      <c r="N6" s="61"/>
      <c r="O6" s="61"/>
      <c r="P6" s="61"/>
      <c r="Q6" s="61"/>
    </row>
    <row r="7" spans="1:17" ht="14.25">
      <c r="A7" s="93">
        <v>2</v>
      </c>
      <c r="B7" s="119" t="s">
        <v>88</v>
      </c>
      <c r="C7" s="113" t="s">
        <v>6</v>
      </c>
      <c r="D7" s="120" t="s">
        <v>58</v>
      </c>
      <c r="E7" s="95">
        <v>13</v>
      </c>
      <c r="F7" s="96">
        <v>8</v>
      </c>
      <c r="G7" s="121">
        <v>20</v>
      </c>
      <c r="H7" s="95">
        <v>10</v>
      </c>
      <c r="I7" s="122">
        <v>0</v>
      </c>
      <c r="J7" s="96">
        <v>17</v>
      </c>
      <c r="K7" s="95">
        <f t="shared" si="0"/>
        <v>68</v>
      </c>
      <c r="L7" s="61">
        <f>E7+E16+E12</f>
        <v>15</v>
      </c>
      <c r="M7" s="61">
        <f>F7+F12+F18</f>
        <v>29</v>
      </c>
      <c r="N7" s="61"/>
      <c r="O7" s="61"/>
      <c r="P7" s="61"/>
      <c r="Q7" s="61"/>
    </row>
    <row r="8" spans="1:17" ht="14.25">
      <c r="A8" s="93">
        <v>3</v>
      </c>
      <c r="B8" s="119" t="s">
        <v>98</v>
      </c>
      <c r="C8" s="113" t="s">
        <v>99</v>
      </c>
      <c r="D8" s="120" t="s">
        <v>61</v>
      </c>
      <c r="E8" s="95">
        <v>8</v>
      </c>
      <c r="F8" s="96">
        <v>16</v>
      </c>
      <c r="G8" s="121">
        <v>13</v>
      </c>
      <c r="H8" s="95">
        <v>6</v>
      </c>
      <c r="I8" s="122">
        <v>0</v>
      </c>
      <c r="J8" s="96">
        <v>6</v>
      </c>
      <c r="K8" s="95">
        <f t="shared" si="0"/>
        <v>49</v>
      </c>
      <c r="L8">
        <v>20</v>
      </c>
      <c r="N8" s="61"/>
      <c r="O8" s="61"/>
      <c r="P8" s="61"/>
      <c r="Q8" s="61"/>
    </row>
    <row r="9" spans="1:13" ht="14.25">
      <c r="A9" s="6">
        <v>4</v>
      </c>
      <c r="B9" s="51" t="s">
        <v>72</v>
      </c>
      <c r="C9" s="48" t="s">
        <v>3</v>
      </c>
      <c r="D9" s="52" t="s">
        <v>59</v>
      </c>
      <c r="E9" s="14">
        <v>10</v>
      </c>
      <c r="F9" s="16">
        <v>4</v>
      </c>
      <c r="G9" s="24">
        <v>10</v>
      </c>
      <c r="H9" s="14">
        <v>3</v>
      </c>
      <c r="I9" s="26">
        <v>0</v>
      </c>
      <c r="J9" s="16">
        <v>20</v>
      </c>
      <c r="K9" s="14">
        <f t="shared" si="0"/>
        <v>47</v>
      </c>
      <c r="L9" s="61">
        <f>E14</f>
        <v>3</v>
      </c>
      <c r="M9" s="61">
        <f>F9</f>
        <v>4</v>
      </c>
    </row>
    <row r="10" spans="1:11" ht="14.25">
      <c r="A10" s="6">
        <v>5</v>
      </c>
      <c r="B10" s="51" t="s">
        <v>96</v>
      </c>
      <c r="C10" s="48" t="s">
        <v>118</v>
      </c>
      <c r="D10" s="52" t="s">
        <v>59</v>
      </c>
      <c r="E10" s="14">
        <v>6</v>
      </c>
      <c r="F10" s="16"/>
      <c r="G10" s="24">
        <v>16</v>
      </c>
      <c r="H10" s="14">
        <v>8</v>
      </c>
      <c r="I10" s="26">
        <v>0</v>
      </c>
      <c r="J10" s="16">
        <v>8</v>
      </c>
      <c r="K10" s="14">
        <f t="shared" si="0"/>
        <v>38</v>
      </c>
    </row>
    <row r="11" spans="1:14" ht="14.25">
      <c r="A11" s="6">
        <v>6</v>
      </c>
      <c r="B11" s="51" t="s">
        <v>89</v>
      </c>
      <c r="C11" s="48" t="s">
        <v>12</v>
      </c>
      <c r="D11" s="52" t="s">
        <v>61</v>
      </c>
      <c r="E11" s="14"/>
      <c r="F11" s="16">
        <v>13</v>
      </c>
      <c r="G11" s="24"/>
      <c r="H11" s="14">
        <v>13</v>
      </c>
      <c r="I11" s="26">
        <v>0</v>
      </c>
      <c r="J11" s="16">
        <v>10</v>
      </c>
      <c r="K11" s="14">
        <f t="shared" si="0"/>
        <v>36</v>
      </c>
      <c r="L11" s="61">
        <f>E11+E13</f>
        <v>16</v>
      </c>
      <c r="N11" s="61"/>
    </row>
    <row r="12" spans="1:14" ht="14.25">
      <c r="A12" s="6">
        <v>7</v>
      </c>
      <c r="B12" s="51" t="s">
        <v>82</v>
      </c>
      <c r="C12" s="48" t="s">
        <v>8</v>
      </c>
      <c r="D12" s="52" t="s">
        <v>57</v>
      </c>
      <c r="E12" s="14"/>
      <c r="F12" s="16">
        <v>20</v>
      </c>
      <c r="G12" s="24"/>
      <c r="H12" s="14"/>
      <c r="I12" s="26">
        <v>0</v>
      </c>
      <c r="J12" s="16">
        <v>13</v>
      </c>
      <c r="K12" s="14">
        <f t="shared" si="0"/>
        <v>33</v>
      </c>
      <c r="N12" s="61"/>
    </row>
    <row r="13" spans="1:16" ht="14.25">
      <c r="A13" s="6">
        <v>8</v>
      </c>
      <c r="B13" s="51" t="s">
        <v>14</v>
      </c>
      <c r="C13" s="48" t="s">
        <v>9</v>
      </c>
      <c r="D13" s="52" t="s">
        <v>61</v>
      </c>
      <c r="E13" s="14">
        <v>16</v>
      </c>
      <c r="F13" s="16"/>
      <c r="G13" s="24"/>
      <c r="H13" s="14">
        <v>16</v>
      </c>
      <c r="I13" s="26">
        <v>0</v>
      </c>
      <c r="J13" s="16"/>
      <c r="K13" s="14">
        <f t="shared" si="0"/>
        <v>32</v>
      </c>
      <c r="P13" s="61"/>
    </row>
    <row r="14" spans="1:11" ht="14.25">
      <c r="A14" s="6">
        <v>9</v>
      </c>
      <c r="B14" s="51" t="s">
        <v>160</v>
      </c>
      <c r="C14" s="48" t="s">
        <v>161</v>
      </c>
      <c r="D14" s="52" t="s">
        <v>59</v>
      </c>
      <c r="E14" s="14">
        <v>3</v>
      </c>
      <c r="F14" s="16">
        <v>3</v>
      </c>
      <c r="G14" s="24">
        <v>8</v>
      </c>
      <c r="H14" s="14">
        <v>4</v>
      </c>
      <c r="I14" s="26">
        <v>0</v>
      </c>
      <c r="J14" s="16"/>
      <c r="K14" s="14">
        <f t="shared" si="0"/>
        <v>18</v>
      </c>
    </row>
    <row r="15" spans="1:11" ht="14.25">
      <c r="A15" s="6">
        <v>10</v>
      </c>
      <c r="B15" s="51" t="s">
        <v>104</v>
      </c>
      <c r="C15" s="48" t="s">
        <v>105</v>
      </c>
      <c r="D15" s="52" t="s">
        <v>59</v>
      </c>
      <c r="E15" s="14"/>
      <c r="F15" s="16">
        <v>10</v>
      </c>
      <c r="G15" s="24"/>
      <c r="H15" s="14"/>
      <c r="I15" s="26">
        <v>0</v>
      </c>
      <c r="J15" s="16">
        <v>4</v>
      </c>
      <c r="K15" s="14">
        <f t="shared" si="0"/>
        <v>14</v>
      </c>
    </row>
    <row r="16" spans="1:11" ht="14.25">
      <c r="A16" s="6">
        <v>11</v>
      </c>
      <c r="B16" s="51" t="s">
        <v>162</v>
      </c>
      <c r="C16" s="48" t="s">
        <v>7</v>
      </c>
      <c r="D16" s="52" t="s">
        <v>61</v>
      </c>
      <c r="E16" s="14">
        <v>2</v>
      </c>
      <c r="F16" s="16"/>
      <c r="G16" s="24">
        <v>6</v>
      </c>
      <c r="H16" s="14">
        <v>2</v>
      </c>
      <c r="I16" s="26">
        <v>0</v>
      </c>
      <c r="J16" s="16">
        <v>2</v>
      </c>
      <c r="K16" s="14">
        <f t="shared" si="0"/>
        <v>12</v>
      </c>
    </row>
    <row r="17" spans="1:13" ht="14.25">
      <c r="A17" s="6">
        <v>12</v>
      </c>
      <c r="B17" s="51" t="s">
        <v>80</v>
      </c>
      <c r="C17" s="48" t="s">
        <v>81</v>
      </c>
      <c r="D17" s="52" t="s">
        <v>61</v>
      </c>
      <c r="E17" s="14">
        <v>4</v>
      </c>
      <c r="F17" s="16"/>
      <c r="G17" s="24"/>
      <c r="H17" s="14"/>
      <c r="I17" s="26">
        <v>0</v>
      </c>
      <c r="J17" s="16">
        <v>3</v>
      </c>
      <c r="K17" s="14">
        <f t="shared" si="0"/>
        <v>7</v>
      </c>
      <c r="M17">
        <v>3</v>
      </c>
    </row>
    <row r="18" spans="1:11" ht="14.25">
      <c r="A18" s="6">
        <v>13</v>
      </c>
      <c r="B18" s="51" t="s">
        <v>106</v>
      </c>
      <c r="C18" s="48" t="s">
        <v>8</v>
      </c>
      <c r="D18" s="52" t="s">
        <v>59</v>
      </c>
      <c r="E18" s="14">
        <v>1</v>
      </c>
      <c r="F18" s="16">
        <v>1</v>
      </c>
      <c r="G18" s="24">
        <v>4</v>
      </c>
      <c r="H18" s="14"/>
      <c r="I18" s="26">
        <v>0</v>
      </c>
      <c r="J18" s="16"/>
      <c r="K18" s="14">
        <f t="shared" si="0"/>
        <v>6</v>
      </c>
    </row>
    <row r="19" spans="1:12" ht="14.25">
      <c r="A19" s="6">
        <v>14</v>
      </c>
      <c r="B19" s="51" t="s">
        <v>102</v>
      </c>
      <c r="C19" s="48" t="s">
        <v>119</v>
      </c>
      <c r="D19" s="52" t="s">
        <v>58</v>
      </c>
      <c r="E19" s="14"/>
      <c r="F19" s="16"/>
      <c r="G19" s="24">
        <v>3</v>
      </c>
      <c r="H19" s="14"/>
      <c r="I19" s="26">
        <v>0</v>
      </c>
      <c r="J19" s="16"/>
      <c r="K19" s="14">
        <f t="shared" si="0"/>
        <v>3</v>
      </c>
      <c r="L19">
        <v>1</v>
      </c>
    </row>
    <row r="20" spans="1:13" ht="14.25">
      <c r="A20" s="6">
        <v>15</v>
      </c>
      <c r="B20" s="51" t="s">
        <v>163</v>
      </c>
      <c r="C20" s="48" t="s">
        <v>164</v>
      </c>
      <c r="D20" s="52" t="s">
        <v>60</v>
      </c>
      <c r="E20" s="14"/>
      <c r="F20" s="16">
        <v>2</v>
      </c>
      <c r="G20" s="24">
        <v>1</v>
      </c>
      <c r="H20" s="14"/>
      <c r="I20" s="26">
        <v>0</v>
      </c>
      <c r="J20" s="16"/>
      <c r="K20" s="14">
        <f t="shared" si="0"/>
        <v>3</v>
      </c>
      <c r="M20">
        <v>1</v>
      </c>
    </row>
    <row r="21" spans="1:11" ht="14.25">
      <c r="A21" s="6">
        <v>16</v>
      </c>
      <c r="B21" s="51" t="s">
        <v>171</v>
      </c>
      <c r="C21" s="48" t="s">
        <v>3</v>
      </c>
      <c r="D21" s="52" t="s">
        <v>57</v>
      </c>
      <c r="E21" s="14"/>
      <c r="F21" s="16"/>
      <c r="G21" s="24">
        <v>2</v>
      </c>
      <c r="H21" s="14"/>
      <c r="I21" s="26">
        <v>0</v>
      </c>
      <c r="J21" s="16"/>
      <c r="K21" s="14">
        <f t="shared" si="0"/>
        <v>2</v>
      </c>
    </row>
    <row r="22" spans="1:11" ht="14.25">
      <c r="A22" s="6">
        <v>17</v>
      </c>
      <c r="B22" s="51" t="s">
        <v>140</v>
      </c>
      <c r="C22" s="48" t="s">
        <v>8</v>
      </c>
      <c r="D22" s="52" t="s">
        <v>58</v>
      </c>
      <c r="E22" s="14"/>
      <c r="F22" s="16"/>
      <c r="G22" s="24"/>
      <c r="H22" s="14">
        <v>1</v>
      </c>
      <c r="I22" s="26">
        <v>0</v>
      </c>
      <c r="J22" s="16"/>
      <c r="K22" s="14">
        <f t="shared" si="0"/>
        <v>1</v>
      </c>
    </row>
    <row r="24" spans="1:2" s="22" customFormat="1" ht="14.25">
      <c r="A24" s="21"/>
      <c r="B24" s="21"/>
    </row>
    <row r="25" s="22" customFormat="1" ht="14.25">
      <c r="B25" s="23"/>
    </row>
  </sheetData>
  <sheetProtection/>
  <mergeCells count="8">
    <mergeCell ref="C4:C5"/>
    <mergeCell ref="B4:B5"/>
    <mergeCell ref="A4:A5"/>
    <mergeCell ref="A1:K1"/>
    <mergeCell ref="A2:K2"/>
    <mergeCell ref="A3:K3"/>
    <mergeCell ref="K4:K5"/>
    <mergeCell ref="D4:D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21" sqref="A21:IV25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16.19921875" style="0" bestFit="1" customWidth="1"/>
    <col min="5" max="5" width="7.8984375" style="0" customWidth="1"/>
    <col min="6" max="6" width="10.19921875" style="0" customWidth="1"/>
    <col min="7" max="7" width="7.59765625" style="0" customWidth="1"/>
    <col min="8" max="8" width="8.09765625" style="0" bestFit="1" customWidth="1"/>
    <col min="9" max="9" width="5.59765625" style="0" bestFit="1" customWidth="1"/>
    <col min="10" max="10" width="13.59765625" style="0" customWidth="1"/>
    <col min="11" max="11" width="6.19921875" style="0" bestFit="1" customWidth="1"/>
    <col min="12" max="13" width="7.8984375" style="0" hidden="1" customWidth="1"/>
    <col min="14" max="15" width="7.8984375" style="0" customWidth="1"/>
  </cols>
  <sheetData>
    <row r="1" spans="1:11" ht="15">
      <c r="A1" s="130" t="s">
        <v>42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thickBot="1">
      <c r="A3" s="135" t="s">
        <v>51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51.75" customHeight="1" thickBot="1">
      <c r="A4" s="128" t="s">
        <v>0</v>
      </c>
      <c r="B4" s="128" t="s">
        <v>1</v>
      </c>
      <c r="C4" s="128" t="s">
        <v>11</v>
      </c>
      <c r="D4" s="128" t="s">
        <v>56</v>
      </c>
      <c r="E4" s="7" t="s">
        <v>45</v>
      </c>
      <c r="F4" s="7" t="s">
        <v>152</v>
      </c>
      <c r="G4" s="80" t="s">
        <v>38</v>
      </c>
      <c r="H4" s="9" t="s">
        <v>97</v>
      </c>
      <c r="I4" s="8" t="s">
        <v>39</v>
      </c>
      <c r="J4" s="9" t="s">
        <v>49</v>
      </c>
      <c r="K4" s="132" t="s">
        <v>35</v>
      </c>
    </row>
    <row r="5" spans="1:11" ht="15" thickBot="1">
      <c r="A5" s="134"/>
      <c r="B5" s="134"/>
      <c r="C5" s="134"/>
      <c r="D5" s="134"/>
      <c r="E5" s="10" t="s">
        <v>43</v>
      </c>
      <c r="F5" s="10" t="s">
        <v>44</v>
      </c>
      <c r="G5" s="11" t="s">
        <v>50</v>
      </c>
      <c r="H5" s="12" t="s">
        <v>46</v>
      </c>
      <c r="I5" s="12" t="s">
        <v>47</v>
      </c>
      <c r="J5" s="13" t="s">
        <v>48</v>
      </c>
      <c r="K5" s="133"/>
    </row>
    <row r="6" spans="1:17" ht="14.25">
      <c r="A6" s="111">
        <v>1</v>
      </c>
      <c r="B6" s="102" t="s">
        <v>52</v>
      </c>
      <c r="C6" s="103" t="s">
        <v>53</v>
      </c>
      <c r="D6" s="104" t="s">
        <v>57</v>
      </c>
      <c r="E6" s="105">
        <v>20</v>
      </c>
      <c r="F6" s="105"/>
      <c r="G6" s="105"/>
      <c r="H6" s="106">
        <v>16</v>
      </c>
      <c r="I6" s="106">
        <v>0</v>
      </c>
      <c r="J6" s="105">
        <v>30</v>
      </c>
      <c r="K6" s="105">
        <f aca="true" t="shared" si="0" ref="K6:K20">SUM(E6:J6)</f>
        <v>66</v>
      </c>
      <c r="L6" s="81">
        <f>E6</f>
        <v>20</v>
      </c>
      <c r="M6" s="61">
        <f>F6+F10+F11+F13+F15+F17</f>
        <v>19</v>
      </c>
      <c r="N6" s="61"/>
      <c r="O6" s="61"/>
      <c r="P6" s="61"/>
      <c r="Q6" s="61"/>
    </row>
    <row r="7" spans="1:14" ht="14.25">
      <c r="A7" s="113">
        <v>2</v>
      </c>
      <c r="B7" s="91" t="s">
        <v>129</v>
      </c>
      <c r="C7" s="107" t="s">
        <v>130</v>
      </c>
      <c r="D7" s="110" t="s">
        <v>59</v>
      </c>
      <c r="E7" s="95">
        <v>16</v>
      </c>
      <c r="F7" s="95">
        <v>20</v>
      </c>
      <c r="G7" s="95">
        <v>16</v>
      </c>
      <c r="H7" s="109"/>
      <c r="I7" s="109">
        <v>0</v>
      </c>
      <c r="J7" s="95">
        <v>13</v>
      </c>
      <c r="K7" s="95">
        <f t="shared" si="0"/>
        <v>65</v>
      </c>
      <c r="L7">
        <v>10</v>
      </c>
      <c r="M7" s="61">
        <f>F7</f>
        <v>20</v>
      </c>
      <c r="N7" s="61"/>
    </row>
    <row r="8" spans="1:17" ht="14.25">
      <c r="A8" s="113">
        <v>3</v>
      </c>
      <c r="B8" s="91" t="s">
        <v>101</v>
      </c>
      <c r="C8" s="107" t="s">
        <v>19</v>
      </c>
      <c r="D8" s="110" t="s">
        <v>57</v>
      </c>
      <c r="E8" s="95">
        <v>8</v>
      </c>
      <c r="F8" s="95">
        <v>16</v>
      </c>
      <c r="G8" s="95">
        <v>10</v>
      </c>
      <c r="H8" s="109">
        <v>4</v>
      </c>
      <c r="I8" s="109">
        <v>0</v>
      </c>
      <c r="J8" s="95">
        <v>10</v>
      </c>
      <c r="K8" s="95">
        <f t="shared" si="0"/>
        <v>48</v>
      </c>
      <c r="L8">
        <v>28</v>
      </c>
      <c r="M8" s="61">
        <f>F14</f>
        <v>8</v>
      </c>
      <c r="N8" s="61"/>
      <c r="O8" s="61"/>
      <c r="P8" s="61"/>
      <c r="Q8" s="61"/>
    </row>
    <row r="9" spans="1:13" ht="14.25">
      <c r="A9" s="4">
        <v>4</v>
      </c>
      <c r="B9" s="2" t="s">
        <v>156</v>
      </c>
      <c r="C9" s="3" t="s">
        <v>159</v>
      </c>
      <c r="D9" s="28" t="s">
        <v>66</v>
      </c>
      <c r="E9" s="14">
        <v>6</v>
      </c>
      <c r="F9" s="14">
        <v>10</v>
      </c>
      <c r="G9" s="14">
        <v>13</v>
      </c>
      <c r="H9" s="17"/>
      <c r="I9" s="17">
        <v>0</v>
      </c>
      <c r="J9" s="14">
        <v>17</v>
      </c>
      <c r="K9" s="14">
        <f t="shared" si="0"/>
        <v>46</v>
      </c>
      <c r="L9">
        <v>13</v>
      </c>
      <c r="M9" s="61">
        <f>F9+F16</f>
        <v>14</v>
      </c>
    </row>
    <row r="10" spans="1:11" ht="14.25">
      <c r="A10" s="4">
        <v>5</v>
      </c>
      <c r="B10" s="2" t="s">
        <v>91</v>
      </c>
      <c r="C10" s="3" t="s">
        <v>32</v>
      </c>
      <c r="D10" s="28" t="s">
        <v>59</v>
      </c>
      <c r="E10" s="14"/>
      <c r="F10" s="14"/>
      <c r="G10" s="14">
        <v>20</v>
      </c>
      <c r="H10" s="17">
        <v>20</v>
      </c>
      <c r="I10" s="17">
        <v>0</v>
      </c>
      <c r="J10" s="14"/>
      <c r="K10" s="14">
        <f t="shared" si="0"/>
        <v>40</v>
      </c>
    </row>
    <row r="11" spans="1:15" ht="14.25">
      <c r="A11" s="4">
        <v>6</v>
      </c>
      <c r="B11" s="2" t="s">
        <v>125</v>
      </c>
      <c r="C11" s="3" t="s">
        <v>126</v>
      </c>
      <c r="D11" s="28" t="s">
        <v>57</v>
      </c>
      <c r="E11" s="14">
        <v>10</v>
      </c>
      <c r="F11" s="14"/>
      <c r="G11" s="14">
        <v>8</v>
      </c>
      <c r="H11" s="17">
        <v>13</v>
      </c>
      <c r="I11" s="17">
        <v>0</v>
      </c>
      <c r="J11" s="14"/>
      <c r="K11" s="14">
        <f t="shared" si="0"/>
        <v>31</v>
      </c>
      <c r="N11" s="61"/>
      <c r="O11" s="61"/>
    </row>
    <row r="12" spans="1:11" ht="14.25">
      <c r="A12" s="4">
        <v>7</v>
      </c>
      <c r="B12" s="2" t="s">
        <v>17</v>
      </c>
      <c r="C12" s="3" t="s">
        <v>93</v>
      </c>
      <c r="D12" s="28" t="s">
        <v>59</v>
      </c>
      <c r="E12" s="14">
        <v>13</v>
      </c>
      <c r="F12" s="14"/>
      <c r="G12" s="14">
        <v>4</v>
      </c>
      <c r="H12" s="17">
        <v>10</v>
      </c>
      <c r="I12" s="17">
        <v>0</v>
      </c>
      <c r="J12" s="14"/>
      <c r="K12" s="14">
        <f t="shared" si="0"/>
        <v>27</v>
      </c>
    </row>
    <row r="13" spans="1:17" ht="14.25">
      <c r="A13" s="4">
        <v>8</v>
      </c>
      <c r="B13" s="2" t="s">
        <v>94</v>
      </c>
      <c r="C13" s="3" t="s">
        <v>95</v>
      </c>
      <c r="D13" s="28" t="s">
        <v>65</v>
      </c>
      <c r="E13" s="14"/>
      <c r="F13" s="14">
        <v>13</v>
      </c>
      <c r="G13" s="14">
        <v>6</v>
      </c>
      <c r="H13" s="17">
        <v>6</v>
      </c>
      <c r="I13" s="17">
        <v>0</v>
      </c>
      <c r="J13" s="14"/>
      <c r="K13" s="14">
        <f t="shared" si="0"/>
        <v>25</v>
      </c>
      <c r="N13" s="61"/>
      <c r="O13" s="61"/>
      <c r="P13" s="61"/>
      <c r="Q13" s="61"/>
    </row>
    <row r="14" spans="1:11" ht="14.25">
      <c r="A14" s="4">
        <v>9</v>
      </c>
      <c r="B14" s="2" t="s">
        <v>90</v>
      </c>
      <c r="C14" s="3" t="s">
        <v>148</v>
      </c>
      <c r="D14" s="28" t="s">
        <v>65</v>
      </c>
      <c r="E14" s="14">
        <v>4</v>
      </c>
      <c r="F14" s="14">
        <v>8</v>
      </c>
      <c r="G14" s="14">
        <v>2</v>
      </c>
      <c r="H14" s="17">
        <v>8</v>
      </c>
      <c r="I14" s="17">
        <v>0</v>
      </c>
      <c r="J14" s="14"/>
      <c r="K14" s="14">
        <f t="shared" si="0"/>
        <v>22</v>
      </c>
    </row>
    <row r="15" spans="1:11" ht="14.25">
      <c r="A15" s="4">
        <v>10</v>
      </c>
      <c r="B15" s="2" t="s">
        <v>74</v>
      </c>
      <c r="C15" s="3" t="s">
        <v>128</v>
      </c>
      <c r="D15" s="28" t="s">
        <v>65</v>
      </c>
      <c r="E15" s="14">
        <v>0</v>
      </c>
      <c r="F15" s="14">
        <v>0</v>
      </c>
      <c r="G15" s="14">
        <v>0</v>
      </c>
      <c r="H15" s="17">
        <v>0</v>
      </c>
      <c r="I15" s="17">
        <v>0</v>
      </c>
      <c r="J15" s="14">
        <v>20</v>
      </c>
      <c r="K15" s="14">
        <f t="shared" si="0"/>
        <v>20</v>
      </c>
    </row>
    <row r="16" spans="1:11" ht="14.25">
      <c r="A16" s="4">
        <v>11</v>
      </c>
      <c r="B16" s="2" t="s">
        <v>149</v>
      </c>
      <c r="C16" s="3" t="s">
        <v>150</v>
      </c>
      <c r="D16" s="27" t="s">
        <v>65</v>
      </c>
      <c r="E16" s="14">
        <v>3</v>
      </c>
      <c r="F16" s="14">
        <v>4</v>
      </c>
      <c r="G16" s="14"/>
      <c r="H16" s="17">
        <v>3</v>
      </c>
      <c r="I16" s="17">
        <v>0</v>
      </c>
      <c r="J16" s="14"/>
      <c r="K16" s="14">
        <f t="shared" si="0"/>
        <v>10</v>
      </c>
    </row>
    <row r="17" spans="1:11" ht="14.25">
      <c r="A17" s="4">
        <v>12</v>
      </c>
      <c r="B17" s="2" t="s">
        <v>147</v>
      </c>
      <c r="C17" s="3" t="s">
        <v>148</v>
      </c>
      <c r="D17" s="28" t="s">
        <v>65</v>
      </c>
      <c r="E17" s="14"/>
      <c r="F17" s="14">
        <v>6</v>
      </c>
      <c r="G17" s="14"/>
      <c r="H17" s="17"/>
      <c r="I17" s="17">
        <v>0</v>
      </c>
      <c r="J17" s="14"/>
      <c r="K17" s="14">
        <f t="shared" si="0"/>
        <v>6</v>
      </c>
    </row>
    <row r="18" spans="1:11" ht="14.25">
      <c r="A18" s="4">
        <v>13</v>
      </c>
      <c r="B18" s="2" t="s">
        <v>115</v>
      </c>
      <c r="C18" s="3" t="s">
        <v>95</v>
      </c>
      <c r="D18" s="28" t="s">
        <v>65</v>
      </c>
      <c r="E18" s="14">
        <v>2</v>
      </c>
      <c r="F18" s="14"/>
      <c r="G18" s="14">
        <v>1</v>
      </c>
      <c r="H18" s="17"/>
      <c r="I18" s="17">
        <v>0</v>
      </c>
      <c r="J18" s="14"/>
      <c r="K18" s="14">
        <f t="shared" si="0"/>
        <v>3</v>
      </c>
    </row>
    <row r="19" spans="1:17" ht="14.25">
      <c r="A19" s="4">
        <v>14</v>
      </c>
      <c r="B19" s="2" t="s">
        <v>94</v>
      </c>
      <c r="C19" s="3" t="s">
        <v>117</v>
      </c>
      <c r="D19" s="28" t="s">
        <v>65</v>
      </c>
      <c r="E19" s="14"/>
      <c r="F19" s="14"/>
      <c r="G19" s="14">
        <v>3</v>
      </c>
      <c r="H19" s="17"/>
      <c r="I19" s="17">
        <v>0</v>
      </c>
      <c r="J19" s="14"/>
      <c r="K19" s="14">
        <f t="shared" si="0"/>
        <v>3</v>
      </c>
      <c r="P19" s="61"/>
      <c r="Q19" s="61"/>
    </row>
    <row r="20" spans="1:11" ht="14.25">
      <c r="A20" s="4">
        <v>15</v>
      </c>
      <c r="B20" s="2" t="s">
        <v>180</v>
      </c>
      <c r="C20" s="3" t="s">
        <v>181</v>
      </c>
      <c r="D20" s="28" t="s">
        <v>182</v>
      </c>
      <c r="E20" s="14"/>
      <c r="F20" s="14"/>
      <c r="G20" s="14"/>
      <c r="H20" s="17">
        <v>2</v>
      </c>
      <c r="I20" s="17">
        <v>0</v>
      </c>
      <c r="J20" s="14"/>
      <c r="K20" s="14">
        <f t="shared" si="0"/>
        <v>2</v>
      </c>
    </row>
    <row r="26" ht="14.25" hidden="1"/>
    <row r="27" ht="14.25" hidden="1">
      <c r="B27" t="s">
        <v>108</v>
      </c>
    </row>
    <row r="28" ht="14.25" hidden="1"/>
    <row r="29" spans="2:11" ht="15" hidden="1">
      <c r="B29" s="60" t="s">
        <v>61</v>
      </c>
      <c r="C29" s="1"/>
      <c r="E29" s="61">
        <v>0</v>
      </c>
      <c r="F29" s="61">
        <v>10</v>
      </c>
      <c r="G29" s="61">
        <v>0</v>
      </c>
      <c r="H29" s="61">
        <v>0</v>
      </c>
      <c r="I29" s="61">
        <v>0</v>
      </c>
      <c r="J29" s="61">
        <v>0</v>
      </c>
      <c r="K29" s="62">
        <f>SUM(E29:J29)</f>
        <v>10</v>
      </c>
    </row>
    <row r="30" spans="2:11" ht="15" hidden="1">
      <c r="B30" s="60" t="s">
        <v>60</v>
      </c>
      <c r="C30" s="1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14</v>
      </c>
      <c r="K30" s="62">
        <f aca="true" t="shared" si="1" ref="K30:K37">SUM(E30:J30)</f>
        <v>14</v>
      </c>
    </row>
    <row r="31" spans="2:11" ht="15" hidden="1">
      <c r="B31" s="60" t="s">
        <v>57</v>
      </c>
      <c r="C31" s="1"/>
      <c r="E31" s="61">
        <v>0</v>
      </c>
      <c r="F31" s="61">
        <v>0</v>
      </c>
      <c r="G31" s="61">
        <v>0</v>
      </c>
      <c r="H31" s="61">
        <v>10</v>
      </c>
      <c r="I31" s="61">
        <v>0</v>
      </c>
      <c r="J31" s="61">
        <v>0</v>
      </c>
      <c r="K31" s="62">
        <f t="shared" si="1"/>
        <v>10</v>
      </c>
    </row>
    <row r="32" spans="2:11" ht="15" hidden="1">
      <c r="B32" s="60" t="s">
        <v>67</v>
      </c>
      <c r="C32" s="1"/>
      <c r="E32" s="61">
        <v>20</v>
      </c>
      <c r="F32" s="61">
        <v>20</v>
      </c>
      <c r="G32" s="61">
        <v>0</v>
      </c>
      <c r="H32" s="22">
        <v>13</v>
      </c>
      <c r="I32" s="61">
        <v>13</v>
      </c>
      <c r="J32" s="61">
        <v>0</v>
      </c>
      <c r="K32" s="62">
        <f t="shared" si="1"/>
        <v>66</v>
      </c>
    </row>
    <row r="33" spans="2:11" ht="15" hidden="1">
      <c r="B33" s="60" t="s">
        <v>59</v>
      </c>
      <c r="C33" s="1"/>
      <c r="E33" s="61">
        <v>13</v>
      </c>
      <c r="F33" s="61">
        <v>13</v>
      </c>
      <c r="G33" s="61">
        <v>0</v>
      </c>
      <c r="H33" s="61">
        <v>20</v>
      </c>
      <c r="I33" s="61">
        <v>16</v>
      </c>
      <c r="J33" s="61">
        <v>16</v>
      </c>
      <c r="K33" s="62">
        <f t="shared" si="1"/>
        <v>78</v>
      </c>
    </row>
    <row r="34" spans="2:11" ht="15" hidden="1">
      <c r="B34" s="60" t="s">
        <v>63</v>
      </c>
      <c r="C34" s="1"/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2">
        <f t="shared" si="1"/>
        <v>0</v>
      </c>
    </row>
    <row r="35" spans="2:11" ht="15" hidden="1">
      <c r="B35" s="60" t="s">
        <v>66</v>
      </c>
      <c r="C35" s="1"/>
      <c r="E35" s="61">
        <v>0</v>
      </c>
      <c r="F35" s="61">
        <v>0</v>
      </c>
      <c r="G35" s="61">
        <f>G10+G11</f>
        <v>28</v>
      </c>
      <c r="H35" s="61">
        <v>0</v>
      </c>
      <c r="I35" s="61">
        <v>0</v>
      </c>
      <c r="J35" s="61">
        <v>0</v>
      </c>
      <c r="K35" s="62">
        <f t="shared" si="1"/>
        <v>28</v>
      </c>
    </row>
    <row r="36" spans="2:11" ht="15" hidden="1">
      <c r="B36" s="63" t="s">
        <v>58</v>
      </c>
      <c r="E36" s="61">
        <v>16</v>
      </c>
      <c r="F36" s="61">
        <v>16</v>
      </c>
      <c r="G36" s="61">
        <v>0</v>
      </c>
      <c r="H36" s="61">
        <v>16</v>
      </c>
      <c r="I36" s="61">
        <v>20</v>
      </c>
      <c r="J36" s="61">
        <v>20</v>
      </c>
      <c r="K36" s="62">
        <f t="shared" si="1"/>
        <v>88</v>
      </c>
    </row>
    <row r="37" spans="2:11" ht="15" hidden="1">
      <c r="B37" s="63" t="s">
        <v>64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2">
        <f t="shared" si="1"/>
        <v>0</v>
      </c>
    </row>
    <row r="38" ht="14.25" hidden="1"/>
    <row r="39" ht="14.25" hidden="1"/>
    <row r="40" spans="4:9" ht="15" hidden="1">
      <c r="D40" t="s">
        <v>111</v>
      </c>
      <c r="E40" s="65">
        <f>SUM(E29:E37)</f>
        <v>49</v>
      </c>
      <c r="F40" s="65">
        <f>SUM(F29:F37)</f>
        <v>59</v>
      </c>
      <c r="G40" s="65">
        <f>SUM(G29:G37)</f>
        <v>28</v>
      </c>
      <c r="H40" s="65">
        <f>SUM(H29:H37)</f>
        <v>59</v>
      </c>
      <c r="I40" s="65">
        <f>SUM(I29:I37)</f>
        <v>49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31" t="s">
        <v>92</v>
      </c>
      <c r="B3" s="131"/>
      <c r="C3" s="131"/>
      <c r="D3" s="131"/>
      <c r="E3" s="131"/>
      <c r="F3" s="131"/>
      <c r="G3" s="131"/>
      <c r="H3" s="131"/>
      <c r="I3" s="131"/>
    </row>
    <row r="4" spans="1:9" ht="15" thickBot="1">
      <c r="A4" s="135" t="s">
        <v>109</v>
      </c>
      <c r="B4" s="135"/>
      <c r="C4" s="135"/>
      <c r="D4" s="135"/>
      <c r="E4" s="135"/>
      <c r="F4" s="135"/>
      <c r="G4" s="135"/>
      <c r="H4" s="135"/>
      <c r="I4" s="135"/>
    </row>
    <row r="5" spans="1:9" ht="59.25" customHeight="1" thickBot="1">
      <c r="A5" s="128" t="s">
        <v>0</v>
      </c>
      <c r="B5" s="128" t="s">
        <v>56</v>
      </c>
      <c r="C5" s="7" t="s">
        <v>110</v>
      </c>
      <c r="D5" s="7" t="s">
        <v>45</v>
      </c>
      <c r="E5" s="9" t="s">
        <v>38</v>
      </c>
      <c r="F5" s="9" t="s">
        <v>97</v>
      </c>
      <c r="G5" s="8" t="s">
        <v>39</v>
      </c>
      <c r="H5" s="8" t="s">
        <v>49</v>
      </c>
      <c r="I5" s="132" t="s">
        <v>35</v>
      </c>
    </row>
    <row r="6" spans="1:9" ht="15" thickBot="1">
      <c r="A6" s="129"/>
      <c r="B6" s="127"/>
      <c r="C6" s="66" t="s">
        <v>43</v>
      </c>
      <c r="D6" s="67" t="s">
        <v>44</v>
      </c>
      <c r="E6" s="66" t="s">
        <v>50</v>
      </c>
      <c r="F6" s="68" t="s">
        <v>46</v>
      </c>
      <c r="G6" s="69" t="s">
        <v>47</v>
      </c>
      <c r="H6" s="70" t="s">
        <v>48</v>
      </c>
      <c r="I6" s="133"/>
    </row>
    <row r="7" spans="1:9" ht="15">
      <c r="A7" s="46">
        <v>1</v>
      </c>
      <c r="B7" s="72" t="s">
        <v>61</v>
      </c>
      <c r="C7" s="50" t="e">
        <f>'C-2'!E30+'C-1 M '!E35+'K-1 M'!#REF!+'C-1K'!E29+'K-1K'!E46</f>
        <v>#REF!</v>
      </c>
      <c r="D7" s="50" t="e">
        <f>'C-2'!F30+'C-1 M '!F35+'K-1 M'!#REF!+'C-1K'!F29+'K-1K'!F46</f>
        <v>#REF!</v>
      </c>
      <c r="E7" s="50" t="e">
        <f>'C-2'!G30+'C-1 M '!G35+'K-1 M'!#REF!+'C-1K'!G29+'K-1K'!G46</f>
        <v>#REF!</v>
      </c>
      <c r="F7" s="50" t="e">
        <f>'C-2'!H30+'C-1 M '!H35+'K-1 M'!#REF!+'C-1K'!H29+'K-1K'!H46</f>
        <v>#REF!</v>
      </c>
      <c r="G7" s="50" t="e">
        <f>'C-2'!I30+'C-1 M '!I35+'K-1 M'!#REF!+'C-1K'!I29+'K-1K'!I46</f>
        <v>#REF!</v>
      </c>
      <c r="H7" s="47" t="e">
        <f>'C-2'!J30+'C-1 M '!J35+'K-1 M'!#REF!+'C-1K'!J29+'K-1K'!J46</f>
        <v>#REF!</v>
      </c>
      <c r="I7" s="75" t="e">
        <f>SUM(C7:H7)</f>
        <v>#REF!</v>
      </c>
    </row>
    <row r="8" spans="1:9" ht="15">
      <c r="A8" s="48">
        <v>2</v>
      </c>
      <c r="B8" s="73" t="s">
        <v>60</v>
      </c>
      <c r="C8" s="24" t="e">
        <f>'C-2'!E31+'C-1 M '!E36+'K-1 M'!#REF!+'C-1K'!E30+'K-1K'!E47</f>
        <v>#REF!</v>
      </c>
      <c r="D8" s="24" t="e">
        <f>'C-2'!F31+'C-1 M '!F36+'K-1 M'!#REF!+'C-1K'!F30+'K-1K'!F47</f>
        <v>#REF!</v>
      </c>
      <c r="E8" s="24" t="e">
        <f>'C-2'!G31+'C-1 M '!G36+'K-1 M'!#REF!+'C-1K'!G30+'K-1K'!G47</f>
        <v>#REF!</v>
      </c>
      <c r="F8" s="24" t="e">
        <f>'C-2'!H31+'C-1 M '!H36+'K-1 M'!#REF!+'C-1K'!H30+'K-1K'!H47</f>
        <v>#REF!</v>
      </c>
      <c r="G8" s="24" t="e">
        <f>'C-2'!I31+'C-1 M '!I36+'K-1 M'!#REF!+'C-1K'!I30+'K-1K'!I47</f>
        <v>#REF!</v>
      </c>
      <c r="H8" s="14" t="e">
        <f>'C-2'!J31+'C-1 M '!J36+'K-1 M'!#REF!+'C-1K'!J30+'K-1K'!J47</f>
        <v>#REF!</v>
      </c>
      <c r="I8" s="75" t="e">
        <f aca="true" t="shared" si="0" ref="I8:I15">SUM(C8:H8)</f>
        <v>#REF!</v>
      </c>
    </row>
    <row r="9" spans="1:9" ht="15">
      <c r="A9" s="48">
        <v>3</v>
      </c>
      <c r="B9" s="73" t="s">
        <v>57</v>
      </c>
      <c r="C9" s="24" t="e">
        <f>'C-2'!E32+'C-1 M '!E37+'K-1 M'!#REF!+'C-1K'!E31+'K-1K'!E48</f>
        <v>#REF!</v>
      </c>
      <c r="D9" s="24" t="e">
        <f>'C-2'!F32+'C-1 M '!F37+'K-1 M'!#REF!+'C-1K'!F31+'K-1K'!F48</f>
        <v>#REF!</v>
      </c>
      <c r="E9" s="24" t="e">
        <f>'C-2'!G32+'C-1 M '!G37+'K-1 M'!#REF!+'C-1K'!G31+'K-1K'!G48</f>
        <v>#REF!</v>
      </c>
      <c r="F9" s="24" t="e">
        <f>'C-2'!H32+'C-1 M '!H37+'K-1 M'!#REF!+'C-1K'!H31+'K-1K'!H48</f>
        <v>#REF!</v>
      </c>
      <c r="G9" s="24" t="e">
        <f>'C-2'!I32+'C-1 M '!I37+'K-1 M'!#REF!+'C-1K'!I31+'K-1K'!I48</f>
        <v>#REF!</v>
      </c>
      <c r="H9" s="14" t="e">
        <f>'C-2'!J32+'C-1 M '!J37+'K-1 M'!#REF!+'C-1K'!J31+'K-1K'!J48</f>
        <v>#REF!</v>
      </c>
      <c r="I9" s="75" t="e">
        <f t="shared" si="0"/>
        <v>#REF!</v>
      </c>
    </row>
    <row r="10" spans="1:9" ht="15">
      <c r="A10" s="48">
        <v>4</v>
      </c>
      <c r="B10" s="73" t="s">
        <v>67</v>
      </c>
      <c r="C10" s="24" t="e">
        <f>'C-2'!E33+'C-1 M '!E38+'K-1 M'!#REF!+'C-1K'!E32+'K-1K'!E49</f>
        <v>#REF!</v>
      </c>
      <c r="D10" s="24" t="e">
        <f>'C-2'!F33+'C-1 M '!F38+'K-1 M'!#REF!+'C-1K'!F32+'K-1K'!F49</f>
        <v>#REF!</v>
      </c>
      <c r="E10" s="24" t="e">
        <f>'C-2'!G33+'C-1 M '!G38+'K-1 M'!#REF!+'C-1K'!G32+'K-1K'!G49</f>
        <v>#REF!</v>
      </c>
      <c r="F10" s="24" t="e">
        <f>'C-2'!H33+'C-1 M '!H38+'K-1 M'!#REF!+'C-1K'!H32+'K-1K'!H49</f>
        <v>#REF!</v>
      </c>
      <c r="G10" s="24" t="e">
        <f>'C-2'!I33+'C-1 M '!I38+'K-1 M'!#REF!+'C-1K'!I32+'K-1K'!I49</f>
        <v>#REF!</v>
      </c>
      <c r="H10" s="14" t="e">
        <f>'C-2'!J33+'C-1 M '!J38+'K-1 M'!#REF!+'C-1K'!J32+'K-1K'!J49</f>
        <v>#REF!</v>
      </c>
      <c r="I10" s="75" t="e">
        <f t="shared" si="0"/>
        <v>#REF!</v>
      </c>
    </row>
    <row r="11" spans="1:9" ht="15">
      <c r="A11" s="48">
        <v>5</v>
      </c>
      <c r="B11" s="73" t="s">
        <v>59</v>
      </c>
      <c r="C11" s="24" t="e">
        <f>'C-2'!E34+'C-1 M '!E39+'K-1 M'!#REF!+'C-1K'!E33+'K-1K'!E50</f>
        <v>#REF!</v>
      </c>
      <c r="D11" s="24" t="e">
        <f>'C-2'!F34+'C-1 M '!F39+'K-1 M'!#REF!+'C-1K'!F33+'K-1K'!F50</f>
        <v>#REF!</v>
      </c>
      <c r="E11" s="24" t="e">
        <f>'C-2'!G34+'C-1 M '!G39+'K-1 M'!#REF!+'C-1K'!G33+'K-1K'!G50</f>
        <v>#REF!</v>
      </c>
      <c r="F11" s="24" t="e">
        <f>'C-2'!H34+'C-1 M '!H39+'K-1 M'!#REF!+'C-1K'!H33+'K-1K'!H50</f>
        <v>#REF!</v>
      </c>
      <c r="G11" s="24" t="e">
        <f>'C-2'!I34+'C-1 M '!I39+'K-1 M'!#REF!+'C-1K'!I33+'K-1K'!I50</f>
        <v>#REF!</v>
      </c>
      <c r="H11" s="14" t="e">
        <f>'C-2'!J34+'C-1 M '!J39+'K-1 M'!#REF!+'C-1K'!J33+'K-1K'!J50</f>
        <v>#REF!</v>
      </c>
      <c r="I11" s="75" t="e">
        <f t="shared" si="0"/>
        <v>#REF!</v>
      </c>
    </row>
    <row r="12" spans="1:9" ht="15">
      <c r="A12" s="48">
        <v>6</v>
      </c>
      <c r="B12" s="73" t="s">
        <v>63</v>
      </c>
      <c r="C12" s="24" t="e">
        <f>'C-2'!E35+'C-1 M '!E40+'K-1 M'!#REF!+'C-1K'!E34+'K-1K'!E51</f>
        <v>#REF!</v>
      </c>
      <c r="D12" s="24" t="e">
        <f>'C-2'!F35+'C-1 M '!F40+'K-1 M'!#REF!+'C-1K'!F34+'K-1K'!F51</f>
        <v>#REF!</v>
      </c>
      <c r="E12" s="24" t="e">
        <f>'C-2'!G35+'C-1 M '!G40+'K-1 M'!#REF!+'C-1K'!G34+'K-1K'!G51</f>
        <v>#REF!</v>
      </c>
      <c r="F12" s="24" t="e">
        <f>'C-2'!H35+'C-1 M '!H40+'K-1 M'!#REF!+'C-1K'!H34+'K-1K'!H51</f>
        <v>#REF!</v>
      </c>
      <c r="G12" s="24" t="e">
        <f>'C-2'!I35+'C-1 M '!I40+'K-1 M'!#REF!+'C-1K'!I34+'K-1K'!I51</f>
        <v>#REF!</v>
      </c>
      <c r="H12" s="14" t="e">
        <f>'C-2'!J35+'C-1 M '!J40+'K-1 M'!#REF!+'C-1K'!J34+'K-1K'!J51</f>
        <v>#REF!</v>
      </c>
      <c r="I12" s="75" t="e">
        <f t="shared" si="0"/>
        <v>#REF!</v>
      </c>
    </row>
    <row r="13" spans="1:9" ht="15">
      <c r="A13" s="48">
        <v>7</v>
      </c>
      <c r="B13" s="73" t="s">
        <v>66</v>
      </c>
      <c r="C13" s="24" t="e">
        <f>'C-2'!E36+'C-1 M '!E41+'K-1 M'!#REF!+'C-1K'!E35+'K-1K'!E52</f>
        <v>#REF!</v>
      </c>
      <c r="D13" s="24" t="e">
        <f>'C-2'!F36+'C-1 M '!F41+'K-1 M'!#REF!+'C-1K'!F35+'K-1K'!F52</f>
        <v>#REF!</v>
      </c>
      <c r="E13" s="24" t="e">
        <f>'C-2'!G36+'C-1 M '!G41+'K-1 M'!#REF!+'C-1K'!G35+'K-1K'!G52</f>
        <v>#REF!</v>
      </c>
      <c r="F13" s="24" t="e">
        <f>'C-2'!H36+'C-1 M '!H41+'K-1 M'!#REF!+'C-1K'!H35+'K-1K'!H52</f>
        <v>#REF!</v>
      </c>
      <c r="G13" s="24" t="e">
        <f>'C-2'!I36+'C-1 M '!I41+'K-1 M'!#REF!+'C-1K'!I35+'K-1K'!I52</f>
        <v>#REF!</v>
      </c>
      <c r="H13" s="14" t="e">
        <f>'C-2'!J36+'C-1 M '!J41+'K-1 M'!#REF!+'C-1K'!J35+'K-1K'!J52</f>
        <v>#REF!</v>
      </c>
      <c r="I13" s="75" t="e">
        <f t="shared" si="0"/>
        <v>#REF!</v>
      </c>
    </row>
    <row r="14" spans="1:9" ht="15">
      <c r="A14" s="58">
        <v>8</v>
      </c>
      <c r="B14" s="73" t="s">
        <v>58</v>
      </c>
      <c r="C14" s="24" t="e">
        <f>'C-2'!E37+'C-1 M '!E42+'K-1 M'!#REF!+'C-1K'!E36+'K-1K'!E53</f>
        <v>#REF!</v>
      </c>
      <c r="D14" s="24" t="e">
        <f>'C-2'!F37+'C-1 M '!F42+'K-1 M'!#REF!+'C-1K'!F36+'K-1K'!F53</f>
        <v>#REF!</v>
      </c>
      <c r="E14" s="24" t="e">
        <f>'C-2'!G37+'C-1 M '!G42+'K-1 M'!#REF!+'C-1K'!G36+'K-1K'!G53</f>
        <v>#REF!</v>
      </c>
      <c r="F14" s="24" t="e">
        <f>'C-2'!H37+'C-1 M '!H42+'K-1 M'!#REF!+'C-1K'!H36+'K-1K'!H53</f>
        <v>#REF!</v>
      </c>
      <c r="G14" s="24" t="e">
        <f>'C-2'!I37+'C-1 M '!I42+'K-1 M'!#REF!+'C-1K'!I36+'K-1K'!I53</f>
        <v>#REF!</v>
      </c>
      <c r="H14" s="14" t="e">
        <f>'C-2'!J37+'C-1 M '!J42+'K-1 M'!#REF!+'C-1K'!J36+'K-1K'!J53</f>
        <v>#REF!</v>
      </c>
      <c r="I14" s="75" t="e">
        <f t="shared" si="0"/>
        <v>#REF!</v>
      </c>
    </row>
    <row r="15" spans="1:9" ht="15.75" thickBot="1">
      <c r="A15" s="71">
        <v>9</v>
      </c>
      <c r="B15" s="74" t="s">
        <v>64</v>
      </c>
      <c r="C15" s="25">
        <v>0</v>
      </c>
      <c r="D15" s="25">
        <v>0</v>
      </c>
      <c r="E15" s="25">
        <v>0</v>
      </c>
      <c r="F15" s="25">
        <v>20</v>
      </c>
      <c r="G15" s="25">
        <v>20</v>
      </c>
      <c r="H15" s="15" t="e">
        <f>'C-2'!J38+'C-1 M '!J43+'K-1 M'!#REF!+'C-1K'!J37+'K-1K'!J54</f>
        <v>#REF!</v>
      </c>
      <c r="I15" s="75" t="e">
        <f t="shared" si="0"/>
        <v>#REF!</v>
      </c>
    </row>
    <row r="16" ht="14.25">
      <c r="B16" s="63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7"/>
  <sheetViews>
    <sheetView zoomScalePageLayoutView="0" workbookViewId="0" topLeftCell="A1">
      <selection activeCell="A8" sqref="A8:J10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3" max="3" width="9.19921875" style="0" customWidth="1"/>
    <col min="4" max="4" width="9.3984375" style="0" customWidth="1"/>
    <col min="5" max="5" width="7.09765625" style="0" customWidth="1"/>
    <col min="6" max="6" width="8.09765625" style="0" bestFit="1" customWidth="1"/>
    <col min="7" max="7" width="5.59765625" style="0" bestFit="1" customWidth="1"/>
    <col min="8" max="8" width="13.19921875" style="0" customWidth="1"/>
    <col min="9" max="9" width="8.5" style="0" bestFit="1" customWidth="1"/>
    <col min="10" max="10" width="6.19921875" style="0" bestFit="1" customWidth="1"/>
  </cols>
  <sheetData>
    <row r="4" spans="1:10" ht="14.25">
      <c r="A4" s="131" t="s">
        <v>151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" thickBot="1">
      <c r="A5" s="135" t="s">
        <v>109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52.5" customHeight="1" thickBot="1">
      <c r="A6" s="128" t="s">
        <v>0</v>
      </c>
      <c r="B6" s="128" t="s">
        <v>56</v>
      </c>
      <c r="C6" s="7" t="s">
        <v>45</v>
      </c>
      <c r="D6" s="7" t="s">
        <v>152</v>
      </c>
      <c r="E6" s="80" t="s">
        <v>38</v>
      </c>
      <c r="F6" s="9" t="s">
        <v>97</v>
      </c>
      <c r="G6" s="8" t="s">
        <v>39</v>
      </c>
      <c r="H6" s="9" t="s">
        <v>49</v>
      </c>
      <c r="I6" s="137" t="s">
        <v>112</v>
      </c>
      <c r="J6" s="132" t="s">
        <v>35</v>
      </c>
    </row>
    <row r="7" spans="1:10" ht="13.5" customHeight="1" thickBot="1">
      <c r="A7" s="129"/>
      <c r="B7" s="127"/>
      <c r="C7" s="10" t="s">
        <v>43</v>
      </c>
      <c r="D7" s="10" t="s">
        <v>44</v>
      </c>
      <c r="E7" s="85" t="s">
        <v>50</v>
      </c>
      <c r="F7" s="12" t="s">
        <v>46</v>
      </c>
      <c r="G7" s="12" t="s">
        <v>47</v>
      </c>
      <c r="H7" s="13" t="s">
        <v>48</v>
      </c>
      <c r="I7" s="138"/>
      <c r="J7" s="133"/>
    </row>
    <row r="8" spans="1:10" ht="14.25">
      <c r="A8" s="111">
        <v>1</v>
      </c>
      <c r="B8" s="123" t="s">
        <v>61</v>
      </c>
      <c r="C8" s="117">
        <v>140</v>
      </c>
      <c r="D8" s="105">
        <v>124</v>
      </c>
      <c r="E8" s="112">
        <v>138</v>
      </c>
      <c r="F8" s="117">
        <v>104</v>
      </c>
      <c r="G8" s="105">
        <v>0</v>
      </c>
      <c r="H8" s="112">
        <v>135</v>
      </c>
      <c r="I8" s="105"/>
      <c r="J8" s="124">
        <f aca="true" t="shared" si="0" ref="J8:J17">SUM(C8:I8)</f>
        <v>641</v>
      </c>
    </row>
    <row r="9" spans="1:10" ht="14.25">
      <c r="A9" s="113">
        <v>2</v>
      </c>
      <c r="B9" s="125" t="s">
        <v>57</v>
      </c>
      <c r="C9" s="121">
        <v>78</v>
      </c>
      <c r="D9" s="95">
        <v>98</v>
      </c>
      <c r="E9" s="96">
        <v>74</v>
      </c>
      <c r="F9" s="121">
        <v>103</v>
      </c>
      <c r="G9" s="95">
        <v>0</v>
      </c>
      <c r="H9" s="96">
        <v>116</v>
      </c>
      <c r="I9" s="95"/>
      <c r="J9" s="124">
        <f t="shared" si="0"/>
        <v>469</v>
      </c>
    </row>
    <row r="10" spans="1:10" ht="14.25">
      <c r="A10" s="113">
        <v>3</v>
      </c>
      <c r="B10" s="125" t="s">
        <v>59</v>
      </c>
      <c r="C10" s="121">
        <v>77</v>
      </c>
      <c r="D10" s="95">
        <v>66</v>
      </c>
      <c r="E10" s="96">
        <v>100</v>
      </c>
      <c r="F10" s="121">
        <v>98</v>
      </c>
      <c r="G10" s="95">
        <v>0</v>
      </c>
      <c r="H10" s="96">
        <v>105</v>
      </c>
      <c r="I10" s="95"/>
      <c r="J10" s="124">
        <f t="shared" si="0"/>
        <v>446</v>
      </c>
    </row>
    <row r="11" spans="1:10" ht="14.25">
      <c r="A11" s="48">
        <v>4</v>
      </c>
      <c r="B11" s="73" t="s">
        <v>58</v>
      </c>
      <c r="C11" s="24">
        <f>'C-2'!N8+'K-1 M'!N6</f>
        <v>0</v>
      </c>
      <c r="D11" s="14">
        <v>21</v>
      </c>
      <c r="E11" s="16">
        <v>65</v>
      </c>
      <c r="F11" s="24">
        <f>'C-1 M '!Q9+'C-2'!Q8+'K-1 M'!Q6</f>
        <v>0</v>
      </c>
      <c r="G11" s="14">
        <v>0</v>
      </c>
      <c r="H11" s="16">
        <v>83</v>
      </c>
      <c r="I11" s="14"/>
      <c r="J11" s="79">
        <f t="shared" si="0"/>
        <v>169</v>
      </c>
    </row>
    <row r="12" spans="1:10" ht="14.25">
      <c r="A12" s="48">
        <v>5</v>
      </c>
      <c r="B12" s="73" t="s">
        <v>60</v>
      </c>
      <c r="C12" s="24">
        <v>29</v>
      </c>
      <c r="D12" s="14">
        <v>11</v>
      </c>
      <c r="E12" s="16">
        <v>15</v>
      </c>
      <c r="F12" s="24">
        <v>0</v>
      </c>
      <c r="G12" s="14">
        <v>0</v>
      </c>
      <c r="H12" s="16">
        <v>21</v>
      </c>
      <c r="I12" s="14"/>
      <c r="J12" s="79">
        <f t="shared" si="0"/>
        <v>76</v>
      </c>
    </row>
    <row r="13" spans="1:10" ht="14.25">
      <c r="A13" s="48">
        <v>6</v>
      </c>
      <c r="B13" s="73" t="s">
        <v>66</v>
      </c>
      <c r="C13" s="24">
        <v>9</v>
      </c>
      <c r="D13" s="14">
        <v>11</v>
      </c>
      <c r="E13" s="16">
        <v>5</v>
      </c>
      <c r="F13" s="24">
        <v>0</v>
      </c>
      <c r="G13" s="14">
        <v>0</v>
      </c>
      <c r="H13" s="16">
        <v>19</v>
      </c>
      <c r="I13" s="14"/>
      <c r="J13" s="79">
        <f t="shared" si="0"/>
        <v>44</v>
      </c>
    </row>
    <row r="14" spans="1:10" ht="14.25">
      <c r="A14" s="48">
        <v>7</v>
      </c>
      <c r="B14" s="73" t="s">
        <v>63</v>
      </c>
      <c r="C14" s="24">
        <v>0</v>
      </c>
      <c r="D14" s="14">
        <v>0</v>
      </c>
      <c r="E14" s="16">
        <v>0</v>
      </c>
      <c r="F14" s="24">
        <v>2</v>
      </c>
      <c r="G14" s="14">
        <v>0</v>
      </c>
      <c r="H14" s="16"/>
      <c r="I14" s="14"/>
      <c r="J14" s="79">
        <f t="shared" si="0"/>
        <v>2</v>
      </c>
    </row>
    <row r="15" spans="1:10" ht="14.25">
      <c r="A15" s="58">
        <v>8</v>
      </c>
      <c r="B15" s="73" t="s">
        <v>64</v>
      </c>
      <c r="C15" s="24">
        <v>0</v>
      </c>
      <c r="D15" s="14">
        <v>0</v>
      </c>
      <c r="E15" s="16">
        <v>0</v>
      </c>
      <c r="F15" s="24">
        <v>0</v>
      </c>
      <c r="G15" s="14">
        <v>0</v>
      </c>
      <c r="H15" s="20"/>
      <c r="I15" s="14"/>
      <c r="J15" s="79">
        <f t="shared" si="0"/>
        <v>0</v>
      </c>
    </row>
    <row r="16" spans="1:10" ht="14.25">
      <c r="A16" s="58">
        <v>9</v>
      </c>
      <c r="B16" s="84" t="s">
        <v>116</v>
      </c>
      <c r="C16" s="29">
        <v>0</v>
      </c>
      <c r="D16" s="19">
        <v>0</v>
      </c>
      <c r="E16" s="20">
        <v>0</v>
      </c>
      <c r="F16" s="29">
        <v>0</v>
      </c>
      <c r="G16" s="19">
        <v>0</v>
      </c>
      <c r="H16" s="20"/>
      <c r="I16" s="19"/>
      <c r="J16" s="79">
        <f t="shared" si="0"/>
        <v>0</v>
      </c>
    </row>
    <row r="17" spans="1:10" ht="15" thickBot="1">
      <c r="A17" s="71">
        <v>10</v>
      </c>
      <c r="B17" s="74" t="s">
        <v>100</v>
      </c>
      <c r="C17" s="25"/>
      <c r="D17" s="15">
        <v>0</v>
      </c>
      <c r="E17" s="18">
        <v>0</v>
      </c>
      <c r="F17" s="25">
        <v>0</v>
      </c>
      <c r="G17" s="15">
        <v>0</v>
      </c>
      <c r="H17" s="18"/>
      <c r="I17" s="15"/>
      <c r="J17" s="79">
        <f t="shared" si="0"/>
        <v>0</v>
      </c>
    </row>
  </sheetData>
  <sheetProtection/>
  <mergeCells count="6">
    <mergeCell ref="A4:J4"/>
    <mergeCell ref="A5:J5"/>
    <mergeCell ref="A6:A7"/>
    <mergeCell ref="B6:B7"/>
    <mergeCell ref="J6:J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2015-11-16T09:03:25Z</cp:lastPrinted>
  <dcterms:created xsi:type="dcterms:W3CDTF">2009-05-03T16:43:55Z</dcterms:created>
  <dcterms:modified xsi:type="dcterms:W3CDTF">2018-10-06T05:23:56Z</dcterms:modified>
  <cp:category/>
  <cp:version/>
  <cp:contentType/>
  <cp:contentStatus/>
</cp:coreProperties>
</file>